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mp9-pc\Спорт комитет\Sharee\1. ЛОКАЛЬНЫЕ\программы\ПРОГРАММА РАЗВИТИЯ ФКиС Г.ОКТЯБРЬСКИЙ 2019-2024\измененения в программу\16.01.2023\"/>
    </mc:Choice>
  </mc:AlternateContent>
  <bookViews>
    <workbookView xWindow="1620" yWindow="360" windowWidth="18870" windowHeight="6795"/>
  </bookViews>
  <sheets>
    <sheet name="Лист1" sheetId="1" r:id="rId1"/>
  </sheets>
  <definedNames>
    <definedName name="_xlnm.Print_Area" localSheetId="0">Лист1!$A$1:$P$159</definedName>
  </definedNames>
  <calcPr calcId="152511"/>
</workbook>
</file>

<file path=xl/calcChain.xml><?xml version="1.0" encoding="utf-8"?>
<calcChain xmlns="http://schemas.openxmlformats.org/spreadsheetml/2006/main">
  <c r="I103" i="1" l="1"/>
  <c r="K100" i="1" l="1"/>
  <c r="J100" i="1"/>
  <c r="K110" i="1"/>
  <c r="H17" i="1" l="1"/>
  <c r="J17" i="1"/>
  <c r="K17" i="1"/>
  <c r="G103" i="1" l="1"/>
  <c r="H103" i="1"/>
  <c r="J103" i="1"/>
  <c r="K103" i="1"/>
  <c r="H123" i="1" l="1"/>
  <c r="J120" i="1" l="1"/>
  <c r="J95" i="1" s="1"/>
  <c r="K120" i="1"/>
  <c r="K95" i="1" s="1"/>
  <c r="K55" i="1"/>
  <c r="I110" i="1"/>
  <c r="I20" i="1" l="1"/>
  <c r="E91" i="1" l="1"/>
  <c r="E92" i="1"/>
  <c r="E93" i="1"/>
  <c r="E88" i="1" s="1"/>
  <c r="E90" i="1"/>
  <c r="E85" i="1" s="1"/>
  <c r="F88" i="1"/>
  <c r="G88" i="1"/>
  <c r="H88" i="1"/>
  <c r="I88" i="1"/>
  <c r="J88" i="1"/>
  <c r="K88" i="1"/>
  <c r="F87" i="1"/>
  <c r="G87" i="1"/>
  <c r="H87" i="1"/>
  <c r="I87" i="1"/>
  <c r="J87" i="1"/>
  <c r="K87" i="1"/>
  <c r="E87" i="1"/>
  <c r="F86" i="1"/>
  <c r="G86" i="1"/>
  <c r="H86" i="1"/>
  <c r="I86" i="1"/>
  <c r="J86" i="1"/>
  <c r="K86" i="1"/>
  <c r="E86" i="1"/>
  <c r="F85" i="1"/>
  <c r="G85" i="1"/>
  <c r="H85" i="1"/>
  <c r="I85" i="1"/>
  <c r="J85" i="1"/>
  <c r="K85" i="1"/>
  <c r="G84" i="1"/>
  <c r="K84" i="1"/>
  <c r="F89" i="1"/>
  <c r="F84" i="1" s="1"/>
  <c r="G89" i="1"/>
  <c r="H89" i="1"/>
  <c r="H84" i="1" s="1"/>
  <c r="I89" i="1"/>
  <c r="I84" i="1" s="1"/>
  <c r="J89" i="1"/>
  <c r="J84" i="1" s="1"/>
  <c r="K89" i="1"/>
  <c r="E89" i="1" l="1"/>
  <c r="E84" i="1" s="1"/>
  <c r="H100" i="1"/>
  <c r="I100" i="1"/>
  <c r="H74" i="1"/>
  <c r="G55" i="1"/>
  <c r="J49" i="1" l="1"/>
  <c r="J45" i="1"/>
  <c r="K45" i="1"/>
  <c r="F65" i="1" l="1"/>
  <c r="F130" i="1" l="1"/>
  <c r="F133" i="1"/>
  <c r="E148" i="1" l="1"/>
  <c r="E147" i="1"/>
  <c r="E142" i="1" s="1"/>
  <c r="E146" i="1"/>
  <c r="E145" i="1"/>
  <c r="K144" i="1"/>
  <c r="K139" i="1" s="1"/>
  <c r="J144" i="1"/>
  <c r="J139" i="1" s="1"/>
  <c r="I144" i="1"/>
  <c r="I139" i="1" s="1"/>
  <c r="H144" i="1"/>
  <c r="H139" i="1" s="1"/>
  <c r="G144" i="1"/>
  <c r="F144" i="1"/>
  <c r="F139" i="1" s="1"/>
  <c r="K143" i="1"/>
  <c r="J143" i="1"/>
  <c r="I143" i="1"/>
  <c r="H143" i="1"/>
  <c r="G143" i="1"/>
  <c r="F143" i="1"/>
  <c r="E143" i="1"/>
  <c r="K142" i="1"/>
  <c r="J142" i="1"/>
  <c r="I142" i="1"/>
  <c r="H142" i="1"/>
  <c r="G142" i="1"/>
  <c r="F142" i="1"/>
  <c r="K141" i="1"/>
  <c r="J141" i="1"/>
  <c r="I141" i="1"/>
  <c r="H141" i="1"/>
  <c r="G141" i="1"/>
  <c r="F141" i="1"/>
  <c r="E141" i="1"/>
  <c r="K140" i="1"/>
  <c r="J140" i="1"/>
  <c r="I140" i="1"/>
  <c r="H140" i="1"/>
  <c r="G140" i="1"/>
  <c r="F140" i="1"/>
  <c r="G139" i="1"/>
  <c r="E144" i="1" l="1"/>
  <c r="E139" i="1" s="1"/>
  <c r="E140" i="1"/>
  <c r="F123" i="1"/>
  <c r="F120" i="1"/>
  <c r="F24" i="1" l="1"/>
  <c r="G23" i="1" l="1"/>
  <c r="H23" i="1"/>
  <c r="I23" i="1"/>
  <c r="J23" i="1"/>
  <c r="K23" i="1"/>
  <c r="G22" i="1"/>
  <c r="H22" i="1"/>
  <c r="I22" i="1"/>
  <c r="J22" i="1"/>
  <c r="K22" i="1"/>
  <c r="G21" i="1"/>
  <c r="H21" i="1"/>
  <c r="I21" i="1"/>
  <c r="J21" i="1"/>
  <c r="K21" i="1"/>
  <c r="G20" i="1"/>
  <c r="H20" i="1"/>
  <c r="J20" i="1"/>
  <c r="K20" i="1"/>
  <c r="F20" i="1"/>
  <c r="F21" i="1"/>
  <c r="F22" i="1"/>
  <c r="F23" i="1"/>
  <c r="K124" i="1"/>
  <c r="J124" i="1"/>
  <c r="I124" i="1"/>
  <c r="H124" i="1"/>
  <c r="G124" i="1"/>
  <c r="F124" i="1"/>
  <c r="E135" i="1"/>
  <c r="K113" i="1" l="1"/>
  <c r="J113" i="1"/>
  <c r="I113" i="1"/>
  <c r="H113" i="1"/>
  <c r="G113" i="1"/>
  <c r="K112" i="1"/>
  <c r="J112" i="1"/>
  <c r="I112" i="1"/>
  <c r="H112" i="1"/>
  <c r="G112" i="1"/>
  <c r="K111" i="1"/>
  <c r="J111" i="1"/>
  <c r="I111" i="1"/>
  <c r="H111" i="1"/>
  <c r="G111" i="1"/>
  <c r="J110" i="1"/>
  <c r="H110" i="1"/>
  <c r="G110" i="1"/>
  <c r="F111" i="1"/>
  <c r="F112" i="1"/>
  <c r="F113" i="1"/>
  <c r="F110" i="1"/>
  <c r="G133" i="1" l="1"/>
  <c r="H133" i="1"/>
  <c r="I133" i="1"/>
  <c r="J133" i="1"/>
  <c r="K133" i="1"/>
  <c r="F132" i="1"/>
  <c r="G132" i="1"/>
  <c r="H132" i="1"/>
  <c r="I132" i="1"/>
  <c r="J132" i="1"/>
  <c r="K132" i="1"/>
  <c r="F131" i="1"/>
  <c r="G131" i="1"/>
  <c r="H131" i="1"/>
  <c r="I131" i="1"/>
  <c r="J131" i="1"/>
  <c r="K131" i="1"/>
  <c r="G130" i="1"/>
  <c r="H130" i="1"/>
  <c r="I130" i="1"/>
  <c r="J130" i="1"/>
  <c r="K130" i="1"/>
  <c r="E136" i="1"/>
  <c r="E131" i="1" s="1"/>
  <c r="E137" i="1"/>
  <c r="E132" i="1" s="1"/>
  <c r="E138" i="1"/>
  <c r="E130" i="1"/>
  <c r="F134" i="1"/>
  <c r="F129" i="1" s="1"/>
  <c r="G134" i="1"/>
  <c r="G129" i="1" s="1"/>
  <c r="H134" i="1"/>
  <c r="H129" i="1" s="1"/>
  <c r="I134" i="1"/>
  <c r="I129" i="1" s="1"/>
  <c r="J134" i="1"/>
  <c r="J129" i="1" s="1"/>
  <c r="K134" i="1"/>
  <c r="K129" i="1" s="1"/>
  <c r="E133" i="1" l="1"/>
  <c r="E134" i="1"/>
  <c r="E129" i="1" s="1"/>
  <c r="F39" i="1"/>
  <c r="G39" i="1"/>
  <c r="H39" i="1"/>
  <c r="I39" i="1"/>
  <c r="J39" i="1"/>
  <c r="K39" i="1"/>
  <c r="E40" i="1"/>
  <c r="E41" i="1"/>
  <c r="E42" i="1"/>
  <c r="E43" i="1"/>
  <c r="E39" i="1" l="1"/>
  <c r="F45" i="1"/>
  <c r="G45" i="1"/>
  <c r="G15" i="1" s="1"/>
  <c r="H45" i="1"/>
  <c r="I45" i="1"/>
  <c r="F46" i="1"/>
  <c r="G46" i="1"/>
  <c r="H46" i="1"/>
  <c r="H16" i="1" s="1"/>
  <c r="I46" i="1"/>
  <c r="J46" i="1"/>
  <c r="K46" i="1"/>
  <c r="F47" i="1"/>
  <c r="F17" i="1" s="1"/>
  <c r="G47" i="1"/>
  <c r="H47" i="1"/>
  <c r="I47" i="1"/>
  <c r="J47" i="1"/>
  <c r="K47" i="1"/>
  <c r="F48" i="1"/>
  <c r="G48" i="1"/>
  <c r="H48" i="1"/>
  <c r="H18" i="1" s="1"/>
  <c r="I48" i="1"/>
  <c r="J48" i="1"/>
  <c r="K48" i="1"/>
  <c r="G123" i="1"/>
  <c r="I123" i="1"/>
  <c r="I98" i="1" s="1"/>
  <c r="J123" i="1"/>
  <c r="K123" i="1"/>
  <c r="K122" i="1"/>
  <c r="F122" i="1"/>
  <c r="G122" i="1"/>
  <c r="H122" i="1"/>
  <c r="I122" i="1"/>
  <c r="J122" i="1"/>
  <c r="F121" i="1"/>
  <c r="G121" i="1"/>
  <c r="H121" i="1"/>
  <c r="I121" i="1"/>
  <c r="J121" i="1"/>
  <c r="K121" i="1"/>
  <c r="G120" i="1"/>
  <c r="H120" i="1"/>
  <c r="I120" i="1"/>
  <c r="I95" i="1" s="1"/>
  <c r="E126" i="1"/>
  <c r="E121" i="1" s="1"/>
  <c r="E127" i="1"/>
  <c r="E122" i="1" s="1"/>
  <c r="E128" i="1"/>
  <c r="E123" i="1" s="1"/>
  <c r="E125" i="1"/>
  <c r="E120" i="1" s="1"/>
  <c r="G119" i="1"/>
  <c r="H119" i="1"/>
  <c r="I119" i="1"/>
  <c r="J119" i="1"/>
  <c r="K119" i="1"/>
  <c r="F119" i="1"/>
  <c r="G114" i="1"/>
  <c r="G109" i="1" s="1"/>
  <c r="H114" i="1"/>
  <c r="H109" i="1" s="1"/>
  <c r="I114" i="1"/>
  <c r="I109" i="1" s="1"/>
  <c r="J114" i="1"/>
  <c r="J109" i="1" s="1"/>
  <c r="K114" i="1"/>
  <c r="K109" i="1" s="1"/>
  <c r="F114" i="1"/>
  <c r="F109" i="1" s="1"/>
  <c r="E115" i="1"/>
  <c r="E116" i="1"/>
  <c r="E111" i="1" s="1"/>
  <c r="E117" i="1"/>
  <c r="E112" i="1" s="1"/>
  <c r="E118" i="1"/>
  <c r="E113" i="1" s="1"/>
  <c r="F103" i="1"/>
  <c r="F98" i="1" s="1"/>
  <c r="H98" i="1"/>
  <c r="J98" i="1"/>
  <c r="F102" i="1"/>
  <c r="G102" i="1"/>
  <c r="G97" i="1" s="1"/>
  <c r="H102" i="1"/>
  <c r="I102" i="1"/>
  <c r="J102" i="1"/>
  <c r="K102" i="1"/>
  <c r="F101" i="1"/>
  <c r="F96" i="1" s="1"/>
  <c r="G101" i="1"/>
  <c r="H101" i="1"/>
  <c r="I101" i="1"/>
  <c r="I96" i="1" s="1"/>
  <c r="J101" i="1"/>
  <c r="J96" i="1" s="1"/>
  <c r="K101" i="1"/>
  <c r="F100" i="1"/>
  <c r="F95" i="1" s="1"/>
  <c r="G100" i="1"/>
  <c r="E105" i="1"/>
  <c r="E106" i="1"/>
  <c r="E101" i="1" s="1"/>
  <c r="E107" i="1"/>
  <c r="E102" i="1" s="1"/>
  <c r="E108" i="1"/>
  <c r="E103" i="1" s="1"/>
  <c r="G104" i="1"/>
  <c r="G99" i="1" s="1"/>
  <c r="H104" i="1"/>
  <c r="H99" i="1" s="1"/>
  <c r="I104" i="1"/>
  <c r="I99" i="1" s="1"/>
  <c r="J104" i="1"/>
  <c r="J99" i="1" s="1"/>
  <c r="K104" i="1"/>
  <c r="K99" i="1" s="1"/>
  <c r="F104" i="1"/>
  <c r="F68" i="1"/>
  <c r="G68" i="1"/>
  <c r="H68" i="1"/>
  <c r="I68" i="1"/>
  <c r="J68" i="1"/>
  <c r="K68" i="1"/>
  <c r="F67" i="1"/>
  <c r="G67" i="1"/>
  <c r="H67" i="1"/>
  <c r="I67" i="1"/>
  <c r="I17" i="1" s="1"/>
  <c r="J67" i="1"/>
  <c r="K67" i="1"/>
  <c r="G66" i="1"/>
  <c r="H66" i="1"/>
  <c r="I66" i="1"/>
  <c r="J66" i="1"/>
  <c r="K66" i="1"/>
  <c r="F66" i="1"/>
  <c r="G65" i="1"/>
  <c r="H65" i="1"/>
  <c r="I65" i="1"/>
  <c r="J65" i="1"/>
  <c r="K65" i="1"/>
  <c r="F58" i="1"/>
  <c r="G58" i="1"/>
  <c r="H58" i="1"/>
  <c r="I58" i="1"/>
  <c r="J58" i="1"/>
  <c r="K58" i="1"/>
  <c r="F57" i="1"/>
  <c r="G57" i="1"/>
  <c r="H57" i="1"/>
  <c r="I57" i="1"/>
  <c r="J57" i="1"/>
  <c r="K57" i="1"/>
  <c r="F56" i="1"/>
  <c r="G56" i="1"/>
  <c r="H56" i="1"/>
  <c r="I56" i="1"/>
  <c r="J56" i="1"/>
  <c r="K56" i="1"/>
  <c r="F55" i="1"/>
  <c r="H55" i="1"/>
  <c r="I55" i="1"/>
  <c r="J55" i="1"/>
  <c r="J15" i="1" s="1"/>
  <c r="E31" i="1"/>
  <c r="E38" i="1"/>
  <c r="E37" i="1"/>
  <c r="E36" i="1"/>
  <c r="E35" i="1"/>
  <c r="K34" i="1"/>
  <c r="J34" i="1"/>
  <c r="I34" i="1"/>
  <c r="H34" i="1"/>
  <c r="G34" i="1"/>
  <c r="F34" i="1"/>
  <c r="E33" i="1"/>
  <c r="E32" i="1"/>
  <c r="E30" i="1"/>
  <c r="K29" i="1"/>
  <c r="J29" i="1"/>
  <c r="I29" i="1"/>
  <c r="H29" i="1"/>
  <c r="G29" i="1"/>
  <c r="F29" i="1"/>
  <c r="E78" i="1"/>
  <c r="E77" i="1"/>
  <c r="E76" i="1"/>
  <c r="E75" i="1"/>
  <c r="K74" i="1"/>
  <c r="J74" i="1"/>
  <c r="I74" i="1"/>
  <c r="G74" i="1"/>
  <c r="F74" i="1"/>
  <c r="E73" i="1"/>
  <c r="E72" i="1"/>
  <c r="E71" i="1"/>
  <c r="E70" i="1"/>
  <c r="K69" i="1"/>
  <c r="J69" i="1"/>
  <c r="J64" i="1" s="1"/>
  <c r="I69" i="1"/>
  <c r="H69" i="1"/>
  <c r="H64" i="1" s="1"/>
  <c r="G69" i="1"/>
  <c r="G64" i="1" s="1"/>
  <c r="F69" i="1"/>
  <c r="E63" i="1"/>
  <c r="E58" i="1" s="1"/>
  <c r="E62" i="1"/>
  <c r="E57" i="1" s="1"/>
  <c r="E61" i="1"/>
  <c r="E56" i="1" s="1"/>
  <c r="E60" i="1"/>
  <c r="E55" i="1" s="1"/>
  <c r="K59" i="1"/>
  <c r="K54" i="1" s="1"/>
  <c r="J59" i="1"/>
  <c r="J54" i="1" s="1"/>
  <c r="I59" i="1"/>
  <c r="I54" i="1" s="1"/>
  <c r="H59" i="1"/>
  <c r="H54" i="1" s="1"/>
  <c r="G59" i="1"/>
  <c r="G54" i="1" s="1"/>
  <c r="F59" i="1"/>
  <c r="F54" i="1" s="1"/>
  <c r="E53" i="1"/>
  <c r="E48" i="1" s="1"/>
  <c r="E52" i="1"/>
  <c r="E47" i="1" s="1"/>
  <c r="E51" i="1"/>
  <c r="E46" i="1" s="1"/>
  <c r="E50" i="1"/>
  <c r="E45" i="1" s="1"/>
  <c r="K49" i="1"/>
  <c r="K44" i="1" s="1"/>
  <c r="J44" i="1"/>
  <c r="I49" i="1"/>
  <c r="I44" i="1" s="1"/>
  <c r="H49" i="1"/>
  <c r="H44" i="1" s="1"/>
  <c r="G49" i="1"/>
  <c r="G44" i="1" s="1"/>
  <c r="F49" i="1"/>
  <c r="F44" i="1" s="1"/>
  <c r="G24" i="1"/>
  <c r="H24" i="1"/>
  <c r="I24" i="1"/>
  <c r="J24" i="1"/>
  <c r="K24" i="1"/>
  <c r="E26" i="1"/>
  <c r="E21" i="1" s="1"/>
  <c r="E27" i="1"/>
  <c r="E28" i="1"/>
  <c r="E25" i="1"/>
  <c r="E67" i="1" l="1"/>
  <c r="K97" i="1"/>
  <c r="K18" i="1"/>
  <c r="K16" i="1"/>
  <c r="H96" i="1"/>
  <c r="J18" i="1"/>
  <c r="J14" i="1" s="1"/>
  <c r="F18" i="1"/>
  <c r="F13" i="1" s="1"/>
  <c r="J16" i="1"/>
  <c r="F16" i="1"/>
  <c r="F10" i="1"/>
  <c r="F15" i="1"/>
  <c r="H15" i="1"/>
  <c r="H14" i="1" s="1"/>
  <c r="E96" i="1"/>
  <c r="G95" i="1"/>
  <c r="G18" i="1"/>
  <c r="G16" i="1"/>
  <c r="G14" i="1" s="1"/>
  <c r="E16" i="1"/>
  <c r="K15" i="1"/>
  <c r="K96" i="1"/>
  <c r="G96" i="1"/>
  <c r="I97" i="1"/>
  <c r="I12" i="1" s="1"/>
  <c r="K98" i="1"/>
  <c r="K13" i="1" s="1"/>
  <c r="G98" i="1"/>
  <c r="I18" i="1"/>
  <c r="I13" i="1" s="1"/>
  <c r="K12" i="1"/>
  <c r="G17" i="1"/>
  <c r="I16" i="1"/>
  <c r="I15" i="1"/>
  <c r="I14" i="1" s="1"/>
  <c r="H11" i="1"/>
  <c r="F11" i="1"/>
  <c r="E22" i="1"/>
  <c r="E17" i="1" s="1"/>
  <c r="E66" i="1"/>
  <c r="E68" i="1"/>
  <c r="I11" i="1"/>
  <c r="E97" i="1"/>
  <c r="J97" i="1"/>
  <c r="J12" i="1" s="1"/>
  <c r="H97" i="1"/>
  <c r="F97" i="1"/>
  <c r="G12" i="1"/>
  <c r="J10" i="1"/>
  <c r="I64" i="1"/>
  <c r="G94" i="1"/>
  <c r="E65" i="1"/>
  <c r="J94" i="1"/>
  <c r="K94" i="1"/>
  <c r="E98" i="1"/>
  <c r="G10" i="1"/>
  <c r="H95" i="1"/>
  <c r="I94" i="1"/>
  <c r="H94" i="1"/>
  <c r="I19" i="1"/>
  <c r="F19" i="1"/>
  <c r="E23" i="1"/>
  <c r="E18" i="1" s="1"/>
  <c r="H19" i="1"/>
  <c r="G19" i="1"/>
  <c r="E100" i="1"/>
  <c r="E104" i="1"/>
  <c r="E99" i="1" s="1"/>
  <c r="K19" i="1"/>
  <c r="J19" i="1"/>
  <c r="E20" i="1"/>
  <c r="E114" i="1"/>
  <c r="E109" i="1" s="1"/>
  <c r="E110" i="1"/>
  <c r="F99" i="1"/>
  <c r="F94" i="1" s="1"/>
  <c r="F64" i="1"/>
  <c r="K64" i="1"/>
  <c r="J11" i="1"/>
  <c r="E74" i="1"/>
  <c r="E69" i="1"/>
  <c r="E59" i="1"/>
  <c r="E54" i="1" s="1"/>
  <c r="J13" i="1"/>
  <c r="H13" i="1"/>
  <c r="G13" i="1"/>
  <c r="K11" i="1"/>
  <c r="E34" i="1"/>
  <c r="E29" i="1"/>
  <c r="E124" i="1"/>
  <c r="E119" i="1" s="1"/>
  <c r="E24" i="1"/>
  <c r="E49" i="1"/>
  <c r="E44" i="1" s="1"/>
  <c r="I10" i="1" l="1"/>
  <c r="I9" i="1" s="1"/>
  <c r="H10" i="1"/>
  <c r="K14" i="1"/>
  <c r="F14" i="1"/>
  <c r="E15" i="1"/>
  <c r="E14" i="1" s="1"/>
  <c r="K10" i="1"/>
  <c r="K9" i="1" s="1"/>
  <c r="F12" i="1"/>
  <c r="F9" i="1" s="1"/>
  <c r="H12" i="1"/>
  <c r="J9" i="1"/>
  <c r="E95" i="1"/>
  <c r="E94" i="1" s="1"/>
  <c r="E19" i="1"/>
  <c r="E13" i="1"/>
  <c r="G11" i="1"/>
  <c r="E11" i="1" s="1"/>
  <c r="E64" i="1"/>
  <c r="E10" i="1" l="1"/>
  <c r="H9" i="1"/>
  <c r="E12" i="1"/>
  <c r="G9" i="1"/>
  <c r="E9" i="1" l="1"/>
</calcChain>
</file>

<file path=xl/sharedStrings.xml><?xml version="1.0" encoding="utf-8"?>
<sst xmlns="http://schemas.openxmlformats.org/spreadsheetml/2006/main" count="411" uniqueCount="136">
  <si>
    <t>№ п/п</t>
  </si>
  <si>
    <t>Наименование муниципальной программы (подпрограммы, основного мероприятия, мероприятия)</t>
  </si>
  <si>
    <t>Источник финансового обеспечения муниципальной программы</t>
  </si>
  <si>
    <t>Ответственный исполнитель/соисполнитель муниципальной программы</t>
  </si>
  <si>
    <t>Расходы по годам реализации муниципальной программы, тыс. рублей</t>
  </si>
  <si>
    <t>в том числе по годам</t>
  </si>
  <si>
    <t>всего</t>
  </si>
  <si>
    <t>Срок реализации мероприятия</t>
  </si>
  <si>
    <t>Непосредственный результат  реализации мероприятия, единица измерения</t>
  </si>
  <si>
    <t>Значение непосредственного результата реализации мероприятия (по годам реализации муниципальной программы)</t>
  </si>
  <si>
    <t>А</t>
  </si>
  <si>
    <t>Муниципальная программа "Развитие физической культуры и спорта в городском округе город Октябрьский Республики Башкортостан"</t>
  </si>
  <si>
    <t>Всего, в том числе</t>
  </si>
  <si>
    <t>Бюджет городского округа город Октябрьский Республики Башкортостан</t>
  </si>
  <si>
    <t>федеральный бюджет</t>
  </si>
  <si>
    <t>Бюджет Республики Башкортостан</t>
  </si>
  <si>
    <t>внебюджетные источники</t>
  </si>
  <si>
    <t>Х</t>
  </si>
  <si>
    <t>Основное мероприятие "Организация, проведение и участие команд и спортсменов городского округа город Октябрьский Республики Башкортостан в физкультурных и спортивных мероприятиях"</t>
  </si>
  <si>
    <t>1.1.</t>
  </si>
  <si>
    <t>1.1.2.</t>
  </si>
  <si>
    <t>1.</t>
  </si>
  <si>
    <t>Организация и проведение физкультурных и  спортивных мероприятий</t>
  </si>
  <si>
    <t>2019-2024</t>
  </si>
  <si>
    <t>1.1.3.</t>
  </si>
  <si>
    <t>Обеспечение участия команд и спортсменов городского округа город Октябрьский Республики Башкортостан в официальных физкультурных и спортивных мероприятиях</t>
  </si>
  <si>
    <t>1.1.4.</t>
  </si>
  <si>
    <t>Поддрежка иных некоммерческих организаций, не являющихся муниципальными учреждениями, реализующих мероприятия в области физической культуры и спорта</t>
  </si>
  <si>
    <t>АНО АТСК</t>
  </si>
  <si>
    <t>численность населения, принявшего участие в выполнении нормативов испытаний (тестов) Всероссийского физкультурно-спортивного комплекса "Готов к труду и обороне" (ГТО), чел.</t>
  </si>
  <si>
    <t>МЦТ ГТО</t>
  </si>
  <si>
    <t>Администрация ГО</t>
  </si>
  <si>
    <t>Осуществление мероприятий по строительству объектов спортивного назначения в городском округе город Октябрьский Республики Башкортостан</t>
  </si>
  <si>
    <t>Основное мероприятие "Развитие инфраструктуры и материально-технической базы сфер физической культуры и спорта в городском округе город Октябрьский Республики Башкортостан"</t>
  </si>
  <si>
    <t>2.</t>
  </si>
  <si>
    <t>2.1.</t>
  </si>
  <si>
    <t>2.1.1</t>
  </si>
  <si>
    <t>Подпрограмма 2 "Подготовка спортивного резерва и спортсменов высшего спортивного мастерства в городском округе город Октябрьский Республики Башкортостан"</t>
  </si>
  <si>
    <t>1-3</t>
  </si>
  <si>
    <t>1.1-1.2</t>
  </si>
  <si>
    <t>4</t>
  </si>
  <si>
    <t>1.3</t>
  </si>
  <si>
    <t>количество спортивных объектов, на которых проведен капитальный ремонт, ед</t>
  </si>
  <si>
    <t>5-6</t>
  </si>
  <si>
    <t>2.1-2.2</t>
  </si>
  <si>
    <t>Осуществление противопожарных  мероприятий</t>
  </si>
  <si>
    <t>Осуществеление материального поощрения спортсменов городского округа город Октябрьский Республики Башкортостан за выдающиеся спортивные достижения</t>
  </si>
  <si>
    <t>КСиМП</t>
  </si>
  <si>
    <t>количество материральных выплат ведущим спортсменам и тренерам, ед.</t>
  </si>
  <si>
    <t>количество спортивных школи спортсооружений, в которых планируется укрепление материально-технической базы</t>
  </si>
  <si>
    <t>количество спортивных школ и спортсооружений, в которых планируется осуществление противопожарных мероприятий</t>
  </si>
  <si>
    <t>1.2</t>
  </si>
  <si>
    <t>Основное мероприятие: "Осуществление мероприятий по поэтапному внедрению Всероссийского физкультурно-спортивного комплекса "Готов к труду и обороне" (ГТО)"</t>
  </si>
  <si>
    <t>Мониторинг оснащения школьных  территорий многофункциональными спортивными площадками</t>
  </si>
  <si>
    <t>количество спортивных объектов, завершенных строительством по республиканской адресной программе (далее - РАИП), а также за счет  бюджета ГО внебюджетных источников финансирования, ед</t>
  </si>
  <si>
    <t>количество оснащенных школьных территорий многофункциональными спортивными площадками, ед.</t>
  </si>
  <si>
    <t xml:space="preserve"> 2019 - 10,        2020 - 10,    2021 - 10,    2022 - 10,    2023 - 10,    2024 - 10</t>
  </si>
  <si>
    <t>1.4</t>
  </si>
  <si>
    <t>Основное мероприятие "Поддрежка иных некоммерческих организаций, не являющихся муниципальными учреждениями, реализующих мероприятия в области физической культуры и спорта"</t>
  </si>
  <si>
    <t>2.2</t>
  </si>
  <si>
    <t>2.3.</t>
  </si>
  <si>
    <t>2.3.1.</t>
  </si>
  <si>
    <t>1.2.1</t>
  </si>
  <si>
    <t>1.3.1</t>
  </si>
  <si>
    <t>Осуществление мероприятий по поэтапному внедрению Всероссийского физкультурно-спортивного комплекса "Готов к труду и обороне" (ГТО)"</t>
  </si>
  <si>
    <t>2.2.1</t>
  </si>
  <si>
    <t>количество участников официальных республиканских, всероссийских и международных соревнований, чел.</t>
  </si>
  <si>
    <t>количество участников  официальных городских, републиканских, всероссийских соревнований по техническим видам спорта,  чел.</t>
  </si>
  <si>
    <t>количество мероприятий (ед.)</t>
  </si>
  <si>
    <t xml:space="preserve"> 2019 - 600, 2020 - 600, 2021 - 600, 2022 - 600, 2023 - 600, 2024 - 600 </t>
  </si>
  <si>
    <t xml:space="preserve"> 2019 - 75, 2020 - 80, 2021 - 80, 2022 - 80, 2023  - 80, 2024 - 80</t>
  </si>
  <si>
    <t xml:space="preserve"> 2019 - 1000 , 2020 - 1000, 2021 - 1000, 2022 - 1000, 2023 - 1000, 2024 -1000 </t>
  </si>
  <si>
    <t xml:space="preserve"> 2019 - 770, 2020 - 770, 2021 - 770, 2022 - 770, 2023 - 770, 2024 - 770</t>
  </si>
  <si>
    <t>1.4.1.</t>
  </si>
  <si>
    <t>1.4.2.</t>
  </si>
  <si>
    <t>1.4.3.</t>
  </si>
  <si>
    <t>Подпрограмма 1 "Развитие массового спорта и физической культуры в городском округе город Октябрьский Республики Башкортостан"</t>
  </si>
  <si>
    <t>1-4</t>
  </si>
  <si>
    <t xml:space="preserve"> 2019 - 6,        2020 - 6,       2021 - 6,       2022 - 6,        2023 - 6,      2024 - 6 </t>
  </si>
  <si>
    <t>2.1</t>
  </si>
  <si>
    <t>2.4.</t>
  </si>
  <si>
    <t>2.4.1.</t>
  </si>
  <si>
    <t>Осуществление антитеррористических  мероприятий</t>
  </si>
  <si>
    <t xml:space="preserve">Основное мероприятие "Укрепление материально -технической базы спортивных сооружений и учреждений физкультурно-спортивной направленности" </t>
  </si>
  <si>
    <t xml:space="preserve">  Осуществление спортивной подготовки по видам спорта</t>
  </si>
  <si>
    <t xml:space="preserve">Осуществление мероприятий по укреплению материально -технической базы спортивных сооружений и учреждений физкультурно-спортивной направленности  </t>
  </si>
  <si>
    <t>Администрация ГО, отдел образования</t>
  </si>
  <si>
    <t>1-2</t>
  </si>
  <si>
    <t>=</t>
  </si>
  <si>
    <t xml:space="preserve">План реализации и финансовое обеспечение муниципальной программы «Развитие физической культуры и спорта в городском округе город Октябрьский Республики Башкортостан» </t>
  </si>
  <si>
    <t>Основное мероприятие "Региональный проект "Спорт - норма жизни"</t>
  </si>
  <si>
    <t>количество опорных видов спорта, по которым планируется приобретение спортинвентаря, оборудования и экипировки</t>
  </si>
  <si>
    <t>2.5</t>
  </si>
  <si>
    <t>2.5.1</t>
  </si>
  <si>
    <t xml:space="preserve"> </t>
  </si>
  <si>
    <t>количество спортивных школ и спортсооружений, в которых планируется осуществление антитеррористических мероприятий</t>
  </si>
  <si>
    <t xml:space="preserve"> 2019 - 3903, 2020 - 3953, 2021 - 3953, 2022 - 3960, 2023 - 3960, 2024 - 3965</t>
  </si>
  <si>
    <t>КСиМП, отдел образования, СШ, образовательные организации, федерации по видам спорта (по согласованию), спортивные клубы (по согласованию)</t>
  </si>
  <si>
    <t>СШ</t>
  </si>
  <si>
    <t>Администрация ГО, СШ, спортсооружения города</t>
  </si>
  <si>
    <t>КСиМП, СШ, МУП "Дворец спорта", МУП СОК "Спартак"</t>
  </si>
  <si>
    <t>СШ, МУП "Дворец спорта", МУП СОК "Спартак"</t>
  </si>
  <si>
    <t>Целевой индикатор и показатель муниципальной программы, для достижения которого реализуется основное мероприятие</t>
  </si>
  <si>
    <t>Целевой индикатор и показазатель подпрограммы, для достижения которого реализуется основное мероприятие</t>
  </si>
  <si>
    <t>Основное мероприятие: "Проведение мероприятий по развитию и поддержке футбола в городском округе город Октябрьский Республики Башкортостан"</t>
  </si>
  <si>
    <t>Администрация ГО, СШ, спортсооружения городаГО, СШ, спортсооружения города, отдел образования</t>
  </si>
  <si>
    <t>2021-2024</t>
  </si>
  <si>
    <t>1</t>
  </si>
  <si>
    <t>1,1</t>
  </si>
  <si>
    <t>количество проведенных спортивных меропритий, ед.</t>
  </si>
  <si>
    <t>2021 - 8,                                                                                                                                  2022 - 8,                                                                                                                                           2023 - 8,                                                                                        2024 - 8</t>
  </si>
  <si>
    <t>1.5.</t>
  </si>
  <si>
    <t>1.5.1</t>
  </si>
  <si>
    <t>Организация занятий по футболу, проведение и участие в физкультурных и спортивных мероприятиях по футболу</t>
  </si>
  <si>
    <t>АНО ФК "Девон"                  (по согласова-              нию)</t>
  </si>
  <si>
    <t>Осуществление мероприятий по капитальному (текущему) ремонту объектов спортивного назначения в городском округе город Октябрьский Республики Башкортостан</t>
  </si>
  <si>
    <t>СШ, МУП "Дворец спорта". МУП СОК "Спартак"</t>
  </si>
  <si>
    <t>Организация и проведение физкультурных и спортивных мероприятий, обеспечение участия команд и спортсменов СШ в официальных физкультурных и спортивных мероприятиях</t>
  </si>
  <si>
    <t>Основное мероприятие "Обеспечение пожарной безопасности в спортивных школах и спортсооружениях"</t>
  </si>
  <si>
    <t>2019 - 7,                          2020 - 7,                               2021 - 7,                  2022 - 7</t>
  </si>
  <si>
    <t xml:space="preserve"> 2019 - 6,        2020 - 5,       2021 - 5,       2022 - 6</t>
  </si>
  <si>
    <t xml:space="preserve"> 2019 - 6, 2020 - 6, 2021 - 6, 2022 - 2</t>
  </si>
  <si>
    <t xml:space="preserve"> 2019 - 8</t>
  </si>
  <si>
    <t xml:space="preserve">Приложение     № 2                                                                    к муниципальной программе
«Развитие физической культуры и спорта 
в городском округе город Октябрьский  
Республики Башкортостан»
</t>
  </si>
  <si>
    <t>2019-2022</t>
  </si>
  <si>
    <t xml:space="preserve">Приложение
к постановлению администрации
городского округа город Октябрьский
Республики Башкортостан
от «____»_______2022 г. №________ 
</t>
  </si>
  <si>
    <t xml:space="preserve">  Основное мероприятие "Реализация дополнительных образовательных программ спортивной подготовки в спортивных школах "</t>
  </si>
  <si>
    <t>КСиМП,СШ,   федерации по видам спорта (по согласованию), спортивные клубы (по согласованию)</t>
  </si>
  <si>
    <t>Основное мероприятие "Обеспечение антитеррористической безопасности лиц, проходящих спортивную подготовку в спортивных школах, спортсооружениях"</t>
  </si>
  <si>
    <t>Реализация программ спортивной подготовки по базовым видам спорта в части приобретения спортивного оборудования, инвентаря, экипировки для проведения занятий и проведения тренировочных мероприятий для спортсменов, обучающихся спортивных школ, ставших членами спортивных сборных, подготовленных СШ</t>
  </si>
  <si>
    <t>число лиц, занимающихся в СШ (согласно муниципального задания)</t>
  </si>
  <si>
    <t>1.1.1</t>
  </si>
  <si>
    <t>1-5</t>
  </si>
  <si>
    <t>5</t>
  </si>
  <si>
    <t>1.1-1.2, 2.1-2.2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</si>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</sst>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;[Red]0.0"/>
    <numFmt numFmtId="166" formatCode="0;[Red]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/>
    <xf numFmtId="0" fontId="0" fillId="0" borderId="0" xfId="0" applyFill="1"/>
    <xf numFmtId="166" fontId="0" fillId="0" borderId="0" xfId="0" applyNumberFormat="1" applyBorder="1"/>
    <xf numFmtId="166" fontId="0" fillId="0" borderId="0" xfId="0" applyNumberFormat="1"/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166" fontId="2" fillId="0" borderId="0" xfId="0" applyNumberFormat="1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/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6" fontId="4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65" fontId="2" fillId="0" borderId="0" xfId="0" applyNumberFormat="1" applyFont="1"/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168"/>
  <sheetViews>
    <sheetView tabSelected="1" view="pageBreakPreview" zoomScale="40" zoomScaleNormal="55" zoomScaleSheetLayoutView="40" zoomScalePageLayoutView="40" workbookViewId="0">
      <pane xSplit="9" ySplit="8" topLeftCell="J9" activePane="bottomRight" state="frozen"/>
      <selection pane="topRight" activeCell="J1" sqref="J1"/>
      <selection pane="bottomLeft" activeCell="A8" sqref="A8"/>
      <selection pane="bottomRight" activeCell="I82" sqref="I82"/>
    </sheetView>
  </sheetViews>
  <sheetFormatPr defaultRowHeight="21" x14ac:dyDescent="0.25"/>
  <cols>
    <col min="1" max="1" width="18.42578125" style="13" bestFit="1" customWidth="1"/>
    <col min="2" max="2" width="76" style="13" customWidth="1"/>
    <col min="3" max="3" width="20.7109375" style="14" customWidth="1"/>
    <col min="4" max="4" width="27.5703125" style="14" customWidth="1"/>
    <col min="5" max="5" width="20.85546875" style="15" customWidth="1"/>
    <col min="6" max="6" width="20.140625" style="16" customWidth="1"/>
    <col min="7" max="7" width="18.85546875" style="16" customWidth="1"/>
    <col min="8" max="8" width="19.42578125" style="16" customWidth="1"/>
    <col min="9" max="9" width="23.7109375" style="50" customWidth="1"/>
    <col min="10" max="10" width="18.85546875" style="16" customWidth="1"/>
    <col min="11" max="11" width="21.7109375" style="16" customWidth="1"/>
    <col min="12" max="12" width="17.28515625" style="17" customWidth="1"/>
    <col min="13" max="13" width="17.140625" style="17" customWidth="1"/>
    <col min="14" max="14" width="16" style="17" customWidth="1"/>
    <col min="15" max="15" width="31.85546875" style="32" customWidth="1"/>
    <col min="16" max="16" width="23.5703125" style="32" customWidth="1"/>
    <col min="17" max="45" width="9.140625" style="6"/>
  </cols>
  <sheetData>
    <row r="1" spans="1:162" ht="168" customHeight="1" x14ac:dyDescent="0.25">
      <c r="A1" s="45"/>
      <c r="B1" s="45"/>
      <c r="C1" s="46"/>
      <c r="D1" s="46"/>
      <c r="M1" s="56" t="s">
        <v>125</v>
      </c>
      <c r="N1" s="57"/>
      <c r="O1" s="57"/>
    </row>
    <row r="2" spans="1:162" ht="129.75" customHeight="1" x14ac:dyDescent="0.25">
      <c r="A2" s="13" t="s">
        <v>94</v>
      </c>
      <c r="F2" s="27" t="s">
        <v>94</v>
      </c>
      <c r="G2" s="27"/>
      <c r="H2" s="27"/>
      <c r="I2" s="49"/>
      <c r="J2" s="27"/>
      <c r="K2" s="27"/>
      <c r="L2" s="28"/>
      <c r="M2" s="89" t="s">
        <v>123</v>
      </c>
      <c r="N2" s="89"/>
      <c r="O2" s="89"/>
      <c r="P2" s="14"/>
    </row>
    <row r="3" spans="1:162" ht="88.5" customHeight="1" x14ac:dyDescent="0.25">
      <c r="B3" s="87" t="s">
        <v>89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14"/>
    </row>
    <row r="4" spans="1:162" hidden="1" x14ac:dyDescent="0.25">
      <c r="A4" s="29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31"/>
    </row>
    <row r="5" spans="1:162" ht="150" customHeight="1" x14ac:dyDescent="0.25">
      <c r="A5" s="71" t="s">
        <v>0</v>
      </c>
      <c r="B5" s="71" t="s">
        <v>1</v>
      </c>
      <c r="C5" s="64" t="s">
        <v>3</v>
      </c>
      <c r="D5" s="64" t="s">
        <v>2</v>
      </c>
      <c r="E5" s="83" t="s">
        <v>4</v>
      </c>
      <c r="F5" s="83"/>
      <c r="G5" s="83"/>
      <c r="H5" s="83"/>
      <c r="I5" s="83"/>
      <c r="J5" s="83"/>
      <c r="K5" s="83"/>
      <c r="L5" s="64" t="s">
        <v>7</v>
      </c>
      <c r="M5" s="64" t="s">
        <v>102</v>
      </c>
      <c r="N5" s="64" t="s">
        <v>103</v>
      </c>
      <c r="O5" s="64" t="s">
        <v>8</v>
      </c>
      <c r="P5" s="64" t="s">
        <v>9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</row>
    <row r="6" spans="1:162" x14ac:dyDescent="0.25">
      <c r="A6" s="71"/>
      <c r="B6" s="71"/>
      <c r="C6" s="64"/>
      <c r="D6" s="64"/>
      <c r="E6" s="83" t="s">
        <v>6</v>
      </c>
      <c r="F6" s="82" t="s">
        <v>5</v>
      </c>
      <c r="G6" s="82"/>
      <c r="H6" s="82"/>
      <c r="I6" s="82"/>
      <c r="J6" s="82"/>
      <c r="K6" s="82"/>
      <c r="L6" s="64"/>
      <c r="M6" s="64"/>
      <c r="N6" s="64"/>
      <c r="O6" s="64"/>
      <c r="P6" s="6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</row>
    <row r="7" spans="1:162" ht="145.5" customHeight="1" x14ac:dyDescent="0.25">
      <c r="A7" s="71"/>
      <c r="B7" s="71"/>
      <c r="C7" s="64"/>
      <c r="D7" s="64"/>
      <c r="E7" s="83"/>
      <c r="F7" s="18">
        <v>2019</v>
      </c>
      <c r="G7" s="18">
        <v>2020</v>
      </c>
      <c r="H7" s="18">
        <v>2021</v>
      </c>
      <c r="I7" s="18">
        <v>2022</v>
      </c>
      <c r="J7" s="18">
        <v>2023</v>
      </c>
      <c r="K7" s="18">
        <v>2024</v>
      </c>
      <c r="L7" s="64"/>
      <c r="M7" s="64"/>
      <c r="N7" s="64"/>
      <c r="O7" s="64"/>
      <c r="P7" s="64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</row>
    <row r="8" spans="1:162" s="4" customFormat="1" x14ac:dyDescent="0.25">
      <c r="A8" s="19">
        <v>1</v>
      </c>
      <c r="B8" s="19">
        <v>2</v>
      </c>
      <c r="C8" s="20">
        <v>3</v>
      </c>
      <c r="D8" s="20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21">
        <v>12</v>
      </c>
      <c r="M8" s="20">
        <v>13</v>
      </c>
      <c r="N8" s="21">
        <v>14</v>
      </c>
      <c r="O8" s="20">
        <v>15</v>
      </c>
      <c r="P8" s="20">
        <v>16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</row>
    <row r="9" spans="1:162" ht="46.5" customHeight="1" x14ac:dyDescent="0.25">
      <c r="A9" s="71" t="s">
        <v>10</v>
      </c>
      <c r="B9" s="63" t="s">
        <v>11</v>
      </c>
      <c r="C9" s="64" t="s">
        <v>12</v>
      </c>
      <c r="D9" s="64"/>
      <c r="E9" s="35">
        <f>E10+E11+E12+E13</f>
        <v>819087.69999999984</v>
      </c>
      <c r="F9" s="35">
        <f t="shared" ref="F9:K9" si="0">F10+F11+F12+F13</f>
        <v>135728.29999999999</v>
      </c>
      <c r="G9" s="35">
        <f t="shared" si="0"/>
        <v>114964.5</v>
      </c>
      <c r="H9" s="38">
        <f t="shared" si="0"/>
        <v>126260.79999999999</v>
      </c>
      <c r="I9" s="51">
        <f t="shared" si="0"/>
        <v>143076.9</v>
      </c>
      <c r="J9" s="39">
        <f t="shared" si="0"/>
        <v>153766.1</v>
      </c>
      <c r="K9" s="39">
        <f t="shared" si="0"/>
        <v>145291.1</v>
      </c>
      <c r="L9" s="70" t="s">
        <v>23</v>
      </c>
      <c r="M9" s="68" t="s">
        <v>132</v>
      </c>
      <c r="N9" s="68" t="s">
        <v>134</v>
      </c>
      <c r="O9" s="64" t="s">
        <v>17</v>
      </c>
      <c r="P9" s="64" t="s">
        <v>17</v>
      </c>
      <c r="Q9" s="7"/>
      <c r="R9" s="7"/>
      <c r="S9" s="9" t="s">
        <v>88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4"/>
      <c r="AF9" s="76"/>
      <c r="AG9" s="77"/>
      <c r="AH9" s="10"/>
      <c r="AI9" s="11"/>
      <c r="AJ9" s="11"/>
      <c r="AK9" s="11"/>
      <c r="AL9" s="11"/>
      <c r="AM9" s="11"/>
      <c r="AN9" s="11"/>
      <c r="AO9" s="11"/>
      <c r="AP9" s="78"/>
      <c r="AQ9" s="79"/>
      <c r="AR9" s="79"/>
      <c r="AS9" s="77"/>
      <c r="AT9" s="80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</row>
    <row r="10" spans="1:162" ht="67.5" customHeight="1" x14ac:dyDescent="0.25">
      <c r="A10" s="71"/>
      <c r="B10" s="63"/>
      <c r="C10" s="69" t="s">
        <v>13</v>
      </c>
      <c r="D10" s="69"/>
      <c r="E10" s="35">
        <f>SUM(F10:K10)</f>
        <v>710368.29999999993</v>
      </c>
      <c r="F10" s="35">
        <f t="shared" ref="F10:K13" si="1">F15+F95</f>
        <v>125702.6</v>
      </c>
      <c r="G10" s="35">
        <f t="shared" si="1"/>
        <v>106669.7</v>
      </c>
      <c r="H10" s="38">
        <f t="shared" si="1"/>
        <v>115850.4</v>
      </c>
      <c r="I10" s="51">
        <f t="shared" si="1"/>
        <v>124401.8</v>
      </c>
      <c r="J10" s="39">
        <f t="shared" si="1"/>
        <v>123106.90000000001</v>
      </c>
      <c r="K10" s="53">
        <f t="shared" si="1"/>
        <v>114636.90000000001</v>
      </c>
      <c r="L10" s="70"/>
      <c r="M10" s="68"/>
      <c r="N10" s="68"/>
      <c r="O10" s="64"/>
      <c r="P10" s="6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4"/>
      <c r="AF10" s="76"/>
      <c r="AG10" s="77"/>
      <c r="AH10" s="10"/>
      <c r="AI10" s="11"/>
      <c r="AJ10" s="11"/>
      <c r="AK10" s="11"/>
      <c r="AL10" s="11"/>
      <c r="AM10" s="11"/>
      <c r="AN10" s="11"/>
      <c r="AO10" s="11"/>
      <c r="AP10" s="78"/>
      <c r="AQ10" s="79"/>
      <c r="AR10" s="79"/>
      <c r="AS10" s="77"/>
      <c r="AT10" s="80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</row>
    <row r="11" spans="1:162" ht="45" customHeight="1" x14ac:dyDescent="0.25">
      <c r="A11" s="71"/>
      <c r="B11" s="63"/>
      <c r="C11" s="69" t="s">
        <v>14</v>
      </c>
      <c r="D11" s="69"/>
      <c r="E11" s="35">
        <f>SUM(F11:K11)</f>
        <v>0</v>
      </c>
      <c r="F11" s="35">
        <f t="shared" si="1"/>
        <v>0</v>
      </c>
      <c r="G11" s="35">
        <f t="shared" si="1"/>
        <v>0</v>
      </c>
      <c r="H11" s="38">
        <f t="shared" si="1"/>
        <v>0</v>
      </c>
      <c r="I11" s="51">
        <f t="shared" si="1"/>
        <v>0</v>
      </c>
      <c r="J11" s="39">
        <f t="shared" si="1"/>
        <v>0</v>
      </c>
      <c r="K11" s="39">
        <f t="shared" si="1"/>
        <v>0</v>
      </c>
      <c r="L11" s="70"/>
      <c r="M11" s="68"/>
      <c r="N11" s="68"/>
      <c r="O11" s="64"/>
      <c r="P11" s="64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4"/>
      <c r="AF11" s="76"/>
      <c r="AG11" s="77"/>
      <c r="AH11" s="10"/>
      <c r="AI11" s="11"/>
      <c r="AJ11" s="11"/>
      <c r="AK11" s="11"/>
      <c r="AL11" s="11"/>
      <c r="AM11" s="11"/>
      <c r="AN11" s="11"/>
      <c r="AO11" s="11"/>
      <c r="AP11" s="78"/>
      <c r="AQ11" s="79"/>
      <c r="AR11" s="79"/>
      <c r="AS11" s="77"/>
      <c r="AT11" s="80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</row>
    <row r="12" spans="1:162" ht="54" customHeight="1" x14ac:dyDescent="0.25">
      <c r="A12" s="71"/>
      <c r="B12" s="63"/>
      <c r="C12" s="69" t="s">
        <v>15</v>
      </c>
      <c r="D12" s="69"/>
      <c r="E12" s="35">
        <f>SUM(F12:K12)</f>
        <v>77793.2</v>
      </c>
      <c r="F12" s="35">
        <f t="shared" si="1"/>
        <v>5562.4</v>
      </c>
      <c r="G12" s="35">
        <f t="shared" si="1"/>
        <v>4754.1000000000004</v>
      </c>
      <c r="H12" s="38">
        <f t="shared" si="1"/>
        <v>4017</v>
      </c>
      <c r="I12" s="51">
        <f t="shared" si="1"/>
        <v>12707.3</v>
      </c>
      <c r="J12" s="39">
        <f t="shared" si="1"/>
        <v>25376.2</v>
      </c>
      <c r="K12" s="39">
        <f t="shared" si="1"/>
        <v>25376.2</v>
      </c>
      <c r="L12" s="70"/>
      <c r="M12" s="68"/>
      <c r="N12" s="68"/>
      <c r="O12" s="64"/>
      <c r="P12" s="64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4"/>
      <c r="AF12" s="76"/>
      <c r="AG12" s="77"/>
      <c r="AH12" s="10"/>
      <c r="AI12" s="11"/>
      <c r="AJ12" s="11"/>
      <c r="AK12" s="11"/>
      <c r="AL12" s="11"/>
      <c r="AM12" s="11"/>
      <c r="AN12" s="11"/>
      <c r="AO12" s="11"/>
      <c r="AP12" s="78"/>
      <c r="AQ12" s="79"/>
      <c r="AR12" s="79"/>
      <c r="AS12" s="77"/>
      <c r="AT12" s="80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</row>
    <row r="13" spans="1:162" ht="39" customHeight="1" x14ac:dyDescent="0.25">
      <c r="A13" s="71"/>
      <c r="B13" s="63"/>
      <c r="C13" s="69" t="s">
        <v>16</v>
      </c>
      <c r="D13" s="69"/>
      <c r="E13" s="35">
        <f>SUM(F13:K13)</f>
        <v>30926.199999999997</v>
      </c>
      <c r="F13" s="35">
        <f t="shared" si="1"/>
        <v>4463.2999999999993</v>
      </c>
      <c r="G13" s="35">
        <f t="shared" si="1"/>
        <v>3540.7</v>
      </c>
      <c r="H13" s="38">
        <f t="shared" si="1"/>
        <v>6393.4</v>
      </c>
      <c r="I13" s="51">
        <f t="shared" si="1"/>
        <v>5967.8</v>
      </c>
      <c r="J13" s="39">
        <f t="shared" si="1"/>
        <v>5283</v>
      </c>
      <c r="K13" s="39">
        <f t="shared" si="1"/>
        <v>5278</v>
      </c>
      <c r="L13" s="70"/>
      <c r="M13" s="68"/>
      <c r="N13" s="68"/>
      <c r="O13" s="64"/>
      <c r="P13" s="64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4"/>
      <c r="AF13" s="76"/>
      <c r="AG13" s="77"/>
      <c r="AH13" s="10"/>
      <c r="AI13" s="11"/>
      <c r="AJ13" s="11"/>
      <c r="AK13" s="11"/>
      <c r="AL13" s="11"/>
      <c r="AM13" s="11"/>
      <c r="AN13" s="11"/>
      <c r="AO13" s="11"/>
      <c r="AP13" s="78"/>
      <c r="AQ13" s="79"/>
      <c r="AR13" s="79"/>
      <c r="AS13" s="77"/>
      <c r="AT13" s="80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</row>
    <row r="14" spans="1:162" ht="43.5" customHeight="1" x14ac:dyDescent="0.25">
      <c r="A14" s="84" t="s">
        <v>21</v>
      </c>
      <c r="B14" s="71" t="s">
        <v>76</v>
      </c>
      <c r="C14" s="64"/>
      <c r="D14" s="24" t="s">
        <v>12</v>
      </c>
      <c r="E14" s="35">
        <f>E15+E16+E17+E18</f>
        <v>100076.4</v>
      </c>
      <c r="F14" s="35">
        <f t="shared" ref="F14:K14" si="2">F15+F16+F17+F18</f>
        <v>25664.399999999998</v>
      </c>
      <c r="G14" s="35">
        <f t="shared" si="2"/>
        <v>12019.9</v>
      </c>
      <c r="H14" s="38">
        <f t="shared" si="2"/>
        <v>15021.400000000001</v>
      </c>
      <c r="I14" s="51">
        <f t="shared" si="2"/>
        <v>27953.3</v>
      </c>
      <c r="J14" s="39">
        <f t="shared" si="2"/>
        <v>9708.7000000000007</v>
      </c>
      <c r="K14" s="39">
        <f t="shared" si="2"/>
        <v>9708.7000000000007</v>
      </c>
      <c r="L14" s="70" t="s">
        <v>23</v>
      </c>
      <c r="M14" s="68" t="s">
        <v>77</v>
      </c>
      <c r="N14" s="68" t="s">
        <v>39</v>
      </c>
      <c r="O14" s="64" t="s">
        <v>17</v>
      </c>
      <c r="P14" s="64" t="s">
        <v>17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1"/>
      <c r="AU14" s="1"/>
      <c r="AV14" s="1"/>
      <c r="AW14" s="1"/>
      <c r="AX14" s="1"/>
    </row>
    <row r="15" spans="1:162" ht="124.5" customHeight="1" x14ac:dyDescent="0.25">
      <c r="A15" s="84"/>
      <c r="B15" s="71"/>
      <c r="C15" s="64"/>
      <c r="D15" s="24" t="s">
        <v>13</v>
      </c>
      <c r="E15" s="35">
        <f>E20+E45+E55+E65+E85</f>
        <v>83300.600000000006</v>
      </c>
      <c r="F15" s="35">
        <f t="shared" ref="F15:K15" si="3">F20+F45+F55+F65+F85</f>
        <v>23749.1</v>
      </c>
      <c r="G15" s="35">
        <f t="shared" si="3"/>
        <v>11374.3</v>
      </c>
      <c r="H15" s="38">
        <f t="shared" si="3"/>
        <v>13188.7</v>
      </c>
      <c r="I15" s="51">
        <f t="shared" si="3"/>
        <v>19160.5</v>
      </c>
      <c r="J15" s="39">
        <f t="shared" si="3"/>
        <v>7914</v>
      </c>
      <c r="K15" s="39">
        <f t="shared" si="3"/>
        <v>7914</v>
      </c>
      <c r="L15" s="70"/>
      <c r="M15" s="68"/>
      <c r="N15" s="68"/>
      <c r="O15" s="64"/>
      <c r="P15" s="64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1"/>
      <c r="AU15" s="1"/>
      <c r="AV15" s="1"/>
      <c r="AW15" s="1"/>
      <c r="AX15" s="1"/>
    </row>
    <row r="16" spans="1:162" ht="42" x14ac:dyDescent="0.25">
      <c r="A16" s="84"/>
      <c r="B16" s="71"/>
      <c r="C16" s="64"/>
      <c r="D16" s="24" t="s">
        <v>14</v>
      </c>
      <c r="E16" s="35">
        <f>E21+E46+E56+E66+E86</f>
        <v>0</v>
      </c>
      <c r="F16" s="35">
        <f t="shared" ref="F16:K16" si="4">F21+F46+F56+F66+F86</f>
        <v>0</v>
      </c>
      <c r="G16" s="35">
        <f t="shared" si="4"/>
        <v>0</v>
      </c>
      <c r="H16" s="38">
        <f t="shared" si="4"/>
        <v>0</v>
      </c>
      <c r="I16" s="51">
        <f t="shared" si="4"/>
        <v>0</v>
      </c>
      <c r="J16" s="39">
        <f t="shared" si="4"/>
        <v>0</v>
      </c>
      <c r="K16" s="39">
        <f t="shared" si="4"/>
        <v>0</v>
      </c>
      <c r="L16" s="70"/>
      <c r="M16" s="68"/>
      <c r="N16" s="68"/>
      <c r="O16" s="64"/>
      <c r="P16" s="64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"/>
      <c r="AU16" s="1"/>
      <c r="AV16" s="1"/>
      <c r="AW16" s="1"/>
      <c r="AX16" s="1"/>
    </row>
    <row r="17" spans="1:50" ht="42" x14ac:dyDescent="0.25">
      <c r="A17" s="84"/>
      <c r="B17" s="71"/>
      <c r="C17" s="64"/>
      <c r="D17" s="24" t="s">
        <v>15</v>
      </c>
      <c r="E17" s="35">
        <f>E22+E47+E57+E67+E87</f>
        <v>7709.9000000000005</v>
      </c>
      <c r="F17" s="35">
        <f t="shared" ref="F17:K17" si="5">F22+F47+F57+F67+F87</f>
        <v>850</v>
      </c>
      <c r="G17" s="35">
        <f t="shared" si="5"/>
        <v>315.10000000000002</v>
      </c>
      <c r="H17" s="52">
        <f t="shared" si="5"/>
        <v>0</v>
      </c>
      <c r="I17" s="52">
        <f t="shared" si="5"/>
        <v>6544.8</v>
      </c>
      <c r="J17" s="52">
        <f t="shared" si="5"/>
        <v>0</v>
      </c>
      <c r="K17" s="52">
        <f t="shared" si="5"/>
        <v>0</v>
      </c>
      <c r="L17" s="70"/>
      <c r="M17" s="68"/>
      <c r="N17" s="68"/>
      <c r="O17" s="64"/>
      <c r="P17" s="64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"/>
      <c r="AU17" s="1"/>
      <c r="AV17" s="1"/>
      <c r="AW17" s="1"/>
      <c r="AX17" s="1"/>
    </row>
    <row r="18" spans="1:50" ht="42" x14ac:dyDescent="0.25">
      <c r="A18" s="84"/>
      <c r="B18" s="71"/>
      <c r="C18" s="64"/>
      <c r="D18" s="24" t="s">
        <v>16</v>
      </c>
      <c r="E18" s="35">
        <f>E23+E48+E58+E68+E88</f>
        <v>9065.9000000000015</v>
      </c>
      <c r="F18" s="35">
        <f t="shared" ref="F18:K18" si="6">F23+F48+F58+F68+F88</f>
        <v>1065.3</v>
      </c>
      <c r="G18" s="35">
        <f t="shared" si="6"/>
        <v>330.5</v>
      </c>
      <c r="H18" s="38">
        <f t="shared" si="6"/>
        <v>1832.7</v>
      </c>
      <c r="I18" s="51">
        <f t="shared" si="6"/>
        <v>2248</v>
      </c>
      <c r="J18" s="39">
        <f t="shared" si="6"/>
        <v>1794.7</v>
      </c>
      <c r="K18" s="39">
        <f t="shared" si="6"/>
        <v>1794.7</v>
      </c>
      <c r="L18" s="70"/>
      <c r="M18" s="68"/>
      <c r="N18" s="68"/>
      <c r="O18" s="64"/>
      <c r="P18" s="64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"/>
      <c r="AU18" s="1"/>
      <c r="AV18" s="1"/>
      <c r="AW18" s="1"/>
      <c r="AX18" s="1"/>
    </row>
    <row r="19" spans="1:50" ht="30.75" customHeight="1" x14ac:dyDescent="0.25">
      <c r="A19" s="62" t="s">
        <v>19</v>
      </c>
      <c r="B19" s="71" t="s">
        <v>18</v>
      </c>
      <c r="C19" s="64"/>
      <c r="D19" s="24" t="s">
        <v>12</v>
      </c>
      <c r="E19" s="35">
        <f>SUM(E20:E23)</f>
        <v>32132.6</v>
      </c>
      <c r="F19" s="35">
        <f>F24+F29+F34</f>
        <v>5038.2</v>
      </c>
      <c r="G19" s="35">
        <f t="shared" ref="E19:K23" si="7">G24+G29+G34</f>
        <v>3362</v>
      </c>
      <c r="H19" s="38">
        <f t="shared" si="7"/>
        <v>8332.7000000000007</v>
      </c>
      <c r="I19" s="48">
        <f t="shared" si="7"/>
        <v>6050.2999999999993</v>
      </c>
      <c r="J19" s="39">
        <f t="shared" si="7"/>
        <v>4674.7</v>
      </c>
      <c r="K19" s="39">
        <f t="shared" si="7"/>
        <v>4674.7</v>
      </c>
      <c r="L19" s="70" t="s">
        <v>23</v>
      </c>
      <c r="M19" s="68" t="s">
        <v>38</v>
      </c>
      <c r="N19" s="68" t="s">
        <v>39</v>
      </c>
      <c r="O19" s="64" t="s">
        <v>17</v>
      </c>
      <c r="P19" s="64" t="s">
        <v>17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"/>
      <c r="AU19" s="1"/>
      <c r="AV19" s="1"/>
      <c r="AW19" s="1"/>
      <c r="AX19" s="1"/>
    </row>
    <row r="20" spans="1:50" ht="147" customHeight="1" x14ac:dyDescent="0.25">
      <c r="A20" s="62"/>
      <c r="B20" s="71"/>
      <c r="C20" s="64"/>
      <c r="D20" s="24" t="s">
        <v>13</v>
      </c>
      <c r="E20" s="35">
        <f t="shared" si="7"/>
        <v>28046.6</v>
      </c>
      <c r="F20" s="35">
        <f t="shared" ref="F20:K20" si="8">F25+F30+F35</f>
        <v>3972.8999999999996</v>
      </c>
      <c r="G20" s="35">
        <f t="shared" si="8"/>
        <v>3031.5</v>
      </c>
      <c r="H20" s="38">
        <f t="shared" si="8"/>
        <v>7500</v>
      </c>
      <c r="I20" s="48">
        <f t="shared" si="8"/>
        <v>5782.2</v>
      </c>
      <c r="J20" s="39">
        <f t="shared" si="8"/>
        <v>3879.9999999999995</v>
      </c>
      <c r="K20" s="39">
        <f t="shared" si="8"/>
        <v>3879.9999999999995</v>
      </c>
      <c r="L20" s="70"/>
      <c r="M20" s="68"/>
      <c r="N20" s="68"/>
      <c r="O20" s="64"/>
      <c r="P20" s="64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"/>
      <c r="AU20" s="1"/>
      <c r="AV20" s="1"/>
      <c r="AW20" s="1"/>
      <c r="AX20" s="1"/>
    </row>
    <row r="21" spans="1:50" ht="42" x14ac:dyDescent="0.25">
      <c r="A21" s="62"/>
      <c r="B21" s="71"/>
      <c r="C21" s="64"/>
      <c r="D21" s="24" t="s">
        <v>14</v>
      </c>
      <c r="E21" s="35">
        <f t="shared" si="7"/>
        <v>0</v>
      </c>
      <c r="F21" s="35">
        <f t="shared" ref="F21:K21" si="9">F26+F31+F36</f>
        <v>0</v>
      </c>
      <c r="G21" s="35">
        <f t="shared" si="9"/>
        <v>0</v>
      </c>
      <c r="H21" s="38">
        <f t="shared" si="9"/>
        <v>0</v>
      </c>
      <c r="I21" s="48">
        <f t="shared" si="9"/>
        <v>0</v>
      </c>
      <c r="J21" s="39">
        <f t="shared" si="9"/>
        <v>0</v>
      </c>
      <c r="K21" s="39">
        <f t="shared" si="9"/>
        <v>0</v>
      </c>
      <c r="L21" s="70"/>
      <c r="M21" s="68"/>
      <c r="N21" s="68"/>
      <c r="O21" s="64"/>
      <c r="P21" s="64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"/>
      <c r="AU21" s="1"/>
      <c r="AV21" s="1"/>
      <c r="AW21" s="1"/>
      <c r="AX21" s="1"/>
    </row>
    <row r="22" spans="1:50" ht="42" x14ac:dyDescent="0.25">
      <c r="A22" s="62"/>
      <c r="B22" s="71"/>
      <c r="C22" s="64"/>
      <c r="D22" s="24" t="s">
        <v>15</v>
      </c>
      <c r="E22" s="35">
        <f t="shared" si="7"/>
        <v>0</v>
      </c>
      <c r="F22" s="35">
        <f t="shared" ref="F22:K22" si="10">F27+F32+F37</f>
        <v>0</v>
      </c>
      <c r="G22" s="35">
        <f t="shared" si="10"/>
        <v>0</v>
      </c>
      <c r="H22" s="38">
        <f t="shared" si="10"/>
        <v>0</v>
      </c>
      <c r="I22" s="48">
        <f t="shared" si="10"/>
        <v>0</v>
      </c>
      <c r="J22" s="39">
        <f t="shared" si="10"/>
        <v>0</v>
      </c>
      <c r="K22" s="39">
        <f t="shared" si="10"/>
        <v>0</v>
      </c>
      <c r="L22" s="70"/>
      <c r="M22" s="68"/>
      <c r="N22" s="68"/>
      <c r="O22" s="64"/>
      <c r="P22" s="64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"/>
      <c r="AU22" s="1"/>
      <c r="AV22" s="1"/>
      <c r="AW22" s="1"/>
      <c r="AX22" s="1"/>
    </row>
    <row r="23" spans="1:50" ht="161.25" customHeight="1" x14ac:dyDescent="0.25">
      <c r="A23" s="62"/>
      <c r="B23" s="71"/>
      <c r="C23" s="64"/>
      <c r="D23" s="24" t="s">
        <v>16</v>
      </c>
      <c r="E23" s="35">
        <f t="shared" si="7"/>
        <v>4086</v>
      </c>
      <c r="F23" s="35">
        <f t="shared" ref="F23:K23" si="11">F28+F33+F38</f>
        <v>1065.3</v>
      </c>
      <c r="G23" s="35">
        <f t="shared" si="11"/>
        <v>330.5</v>
      </c>
      <c r="H23" s="38">
        <f t="shared" si="11"/>
        <v>832.7</v>
      </c>
      <c r="I23" s="48">
        <f t="shared" si="11"/>
        <v>268.10000000000002</v>
      </c>
      <c r="J23" s="39">
        <f t="shared" si="11"/>
        <v>794.7</v>
      </c>
      <c r="K23" s="39">
        <f t="shared" si="11"/>
        <v>794.7</v>
      </c>
      <c r="L23" s="70"/>
      <c r="M23" s="68"/>
      <c r="N23" s="68"/>
      <c r="O23" s="64"/>
      <c r="P23" s="64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"/>
      <c r="AU23" s="1"/>
      <c r="AV23" s="1"/>
      <c r="AW23" s="1"/>
      <c r="AX23" s="1"/>
    </row>
    <row r="24" spans="1:50" ht="32.25" customHeight="1" x14ac:dyDescent="0.25">
      <c r="A24" s="62" t="s">
        <v>131</v>
      </c>
      <c r="B24" s="63" t="s">
        <v>22</v>
      </c>
      <c r="C24" s="64" t="s">
        <v>97</v>
      </c>
      <c r="D24" s="24" t="s">
        <v>12</v>
      </c>
      <c r="E24" s="35">
        <f>E25+E26+E27+E28</f>
        <v>12611.699999999997</v>
      </c>
      <c r="F24" s="35">
        <f>SUM(F25:F28)</f>
        <v>1965.5</v>
      </c>
      <c r="G24" s="35">
        <f t="shared" ref="G24:K24" si="12">G25+G26+G27+G28</f>
        <v>1429.8</v>
      </c>
      <c r="H24" s="38">
        <f t="shared" si="12"/>
        <v>5229</v>
      </c>
      <c r="I24" s="48">
        <f t="shared" si="12"/>
        <v>1127.8</v>
      </c>
      <c r="J24" s="39">
        <f t="shared" si="12"/>
        <v>1429.8</v>
      </c>
      <c r="K24" s="39">
        <f t="shared" si="12"/>
        <v>1429.8</v>
      </c>
      <c r="L24" s="70" t="s">
        <v>23</v>
      </c>
      <c r="M24" s="68" t="s">
        <v>38</v>
      </c>
      <c r="N24" s="68" t="s">
        <v>39</v>
      </c>
      <c r="O24" s="64" t="s">
        <v>68</v>
      </c>
      <c r="P24" s="64" t="s">
        <v>69</v>
      </c>
    </row>
    <row r="25" spans="1:50" ht="128.25" customHeight="1" x14ac:dyDescent="0.25">
      <c r="A25" s="62"/>
      <c r="B25" s="63"/>
      <c r="C25" s="64"/>
      <c r="D25" s="24" t="s">
        <v>13</v>
      </c>
      <c r="E25" s="35">
        <f>F25+G25+H25+I25+J25+K25</f>
        <v>12611.699999999997</v>
      </c>
      <c r="F25" s="35">
        <v>1965.5</v>
      </c>
      <c r="G25" s="35">
        <v>1429.8</v>
      </c>
      <c r="H25" s="38">
        <v>5229</v>
      </c>
      <c r="I25" s="48">
        <v>1127.8</v>
      </c>
      <c r="J25" s="39">
        <v>1429.8</v>
      </c>
      <c r="K25" s="39">
        <v>1429.8</v>
      </c>
      <c r="L25" s="70"/>
      <c r="M25" s="68"/>
      <c r="N25" s="68"/>
      <c r="O25" s="64"/>
      <c r="P25" s="64"/>
      <c r="R25" s="7"/>
      <c r="S25" s="7"/>
      <c r="T25" s="7"/>
    </row>
    <row r="26" spans="1:50" ht="42" x14ac:dyDescent="0.25">
      <c r="A26" s="62"/>
      <c r="B26" s="63"/>
      <c r="C26" s="64"/>
      <c r="D26" s="24" t="s">
        <v>14</v>
      </c>
      <c r="E26" s="35">
        <f>F26+G26+H26+I26+J26+K26</f>
        <v>0</v>
      </c>
      <c r="F26" s="35"/>
      <c r="G26" s="35"/>
      <c r="H26" s="38"/>
      <c r="I26" s="37"/>
      <c r="J26" s="39"/>
      <c r="K26" s="39"/>
      <c r="L26" s="70"/>
      <c r="M26" s="68"/>
      <c r="N26" s="68"/>
      <c r="O26" s="64"/>
      <c r="P26" s="64"/>
      <c r="R26" s="7"/>
      <c r="S26" s="7"/>
      <c r="T26" s="7"/>
    </row>
    <row r="27" spans="1:50" ht="42" x14ac:dyDescent="0.25">
      <c r="A27" s="62"/>
      <c r="B27" s="63"/>
      <c r="C27" s="64"/>
      <c r="D27" s="24" t="s">
        <v>15</v>
      </c>
      <c r="E27" s="35">
        <f>F27+G27+H27+I27+J27+K27</f>
        <v>0</v>
      </c>
      <c r="F27" s="35"/>
      <c r="G27" s="35"/>
      <c r="H27" s="38"/>
      <c r="I27" s="37"/>
      <c r="J27" s="39"/>
      <c r="K27" s="39"/>
      <c r="L27" s="70"/>
      <c r="M27" s="68"/>
      <c r="N27" s="68"/>
      <c r="O27" s="64"/>
      <c r="P27" s="64"/>
      <c r="R27" s="7"/>
      <c r="S27" s="7"/>
      <c r="T27" s="7"/>
    </row>
    <row r="28" spans="1:50" ht="96" customHeight="1" x14ac:dyDescent="0.25">
      <c r="A28" s="62"/>
      <c r="B28" s="63"/>
      <c r="C28" s="64"/>
      <c r="D28" s="24" t="s">
        <v>16</v>
      </c>
      <c r="E28" s="35">
        <f>F28+G28+H28+I28+J28+K28</f>
        <v>0</v>
      </c>
      <c r="F28" s="35"/>
      <c r="G28" s="35"/>
      <c r="H28" s="38"/>
      <c r="I28" s="48"/>
      <c r="J28" s="39"/>
      <c r="K28" s="39"/>
      <c r="L28" s="70"/>
      <c r="M28" s="68"/>
      <c r="N28" s="68"/>
      <c r="O28" s="64"/>
      <c r="P28" s="64"/>
      <c r="R28" s="7"/>
      <c r="S28" s="7"/>
      <c r="T28" s="7"/>
    </row>
    <row r="29" spans="1:50" s="2" customFormat="1" ht="30" customHeight="1" x14ac:dyDescent="0.25">
      <c r="A29" s="72" t="s">
        <v>20</v>
      </c>
      <c r="B29" s="75" t="s">
        <v>25</v>
      </c>
      <c r="C29" s="59" t="s">
        <v>127</v>
      </c>
      <c r="D29" s="22" t="s">
        <v>12</v>
      </c>
      <c r="E29" s="35">
        <f t="shared" ref="E29:K29" si="13">E30+E31+E32+E33</f>
        <v>9201.8000000000011</v>
      </c>
      <c r="F29" s="35">
        <f t="shared" si="13"/>
        <v>1199.2</v>
      </c>
      <c r="G29" s="35">
        <f t="shared" si="13"/>
        <v>1111.3</v>
      </c>
      <c r="H29" s="38">
        <f t="shared" si="13"/>
        <v>1462.4</v>
      </c>
      <c r="I29" s="48">
        <f t="shared" si="13"/>
        <v>2145.6999999999998</v>
      </c>
      <c r="J29" s="39">
        <f t="shared" si="13"/>
        <v>1641.6</v>
      </c>
      <c r="K29" s="39">
        <f t="shared" si="13"/>
        <v>1641.6</v>
      </c>
      <c r="L29" s="60" t="s">
        <v>23</v>
      </c>
      <c r="M29" s="61" t="s">
        <v>38</v>
      </c>
      <c r="N29" s="61" t="s">
        <v>39</v>
      </c>
      <c r="O29" s="59" t="s">
        <v>66</v>
      </c>
      <c r="P29" s="59" t="s">
        <v>72</v>
      </c>
      <c r="Q29" s="5"/>
      <c r="R29" s="12"/>
      <c r="S29" s="12"/>
      <c r="T29" s="12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50" s="2" customFormat="1" ht="105" x14ac:dyDescent="0.25">
      <c r="A30" s="72"/>
      <c r="B30" s="75"/>
      <c r="C30" s="59"/>
      <c r="D30" s="22" t="s">
        <v>13</v>
      </c>
      <c r="E30" s="35">
        <f>F30+G30+H30+I30+J30+K30</f>
        <v>9201.8000000000011</v>
      </c>
      <c r="F30" s="35">
        <v>1199.2</v>
      </c>
      <c r="G30" s="35">
        <v>1111.3</v>
      </c>
      <c r="H30" s="38">
        <v>1462.4</v>
      </c>
      <c r="I30" s="48">
        <v>2145.6999999999998</v>
      </c>
      <c r="J30" s="39">
        <v>1641.6</v>
      </c>
      <c r="K30" s="39">
        <v>1641.6</v>
      </c>
      <c r="L30" s="60"/>
      <c r="M30" s="61"/>
      <c r="N30" s="61"/>
      <c r="O30" s="59"/>
      <c r="P30" s="59"/>
      <c r="Q30" s="5"/>
      <c r="R30" s="85"/>
      <c r="S30" s="12"/>
      <c r="T30" s="12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50" s="2" customFormat="1" ht="42" x14ac:dyDescent="0.25">
      <c r="A31" s="72"/>
      <c r="B31" s="75"/>
      <c r="C31" s="59"/>
      <c r="D31" s="22" t="s">
        <v>14</v>
      </c>
      <c r="E31" s="35">
        <f>F31+G31+H31+I31+J31+K31</f>
        <v>0</v>
      </c>
      <c r="F31" s="35"/>
      <c r="G31" s="35"/>
      <c r="H31" s="38"/>
      <c r="I31" s="37"/>
      <c r="J31" s="39"/>
      <c r="K31" s="39"/>
      <c r="L31" s="60"/>
      <c r="M31" s="61"/>
      <c r="N31" s="61"/>
      <c r="O31" s="59"/>
      <c r="P31" s="59"/>
      <c r="Q31" s="5"/>
      <c r="R31" s="85"/>
      <c r="S31" s="12"/>
      <c r="T31" s="12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50" s="2" customFormat="1" ht="42" x14ac:dyDescent="0.25">
      <c r="A32" s="72"/>
      <c r="B32" s="75"/>
      <c r="C32" s="59"/>
      <c r="D32" s="22" t="s">
        <v>15</v>
      </c>
      <c r="E32" s="35">
        <f>F32+G32+H32+I32+J32+K32</f>
        <v>0</v>
      </c>
      <c r="F32" s="35"/>
      <c r="G32" s="35"/>
      <c r="H32" s="38"/>
      <c r="I32" s="37"/>
      <c r="J32" s="39"/>
      <c r="K32" s="39"/>
      <c r="L32" s="60"/>
      <c r="M32" s="61"/>
      <c r="N32" s="61"/>
      <c r="O32" s="59"/>
      <c r="P32" s="59"/>
      <c r="Q32" s="5"/>
      <c r="R32" s="85"/>
      <c r="S32" s="12"/>
      <c r="T32" s="12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s="2" customFormat="1" ht="60" customHeight="1" x14ac:dyDescent="0.25">
      <c r="A33" s="72"/>
      <c r="B33" s="75"/>
      <c r="C33" s="59"/>
      <c r="D33" s="22" t="s">
        <v>16</v>
      </c>
      <c r="E33" s="35">
        <f>F33+G33+H33+I33+J33+K33</f>
        <v>0</v>
      </c>
      <c r="F33" s="35"/>
      <c r="G33" s="35"/>
      <c r="H33" s="38"/>
      <c r="I33" s="37"/>
      <c r="J33" s="39"/>
      <c r="K33" s="39"/>
      <c r="L33" s="60"/>
      <c r="M33" s="61"/>
      <c r="N33" s="61"/>
      <c r="O33" s="59"/>
      <c r="P33" s="59"/>
      <c r="Q33" s="5"/>
      <c r="R33" s="85"/>
      <c r="S33" s="12"/>
      <c r="T33" s="12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44.25" customHeight="1" x14ac:dyDescent="0.25">
      <c r="A34" s="62" t="s">
        <v>24</v>
      </c>
      <c r="B34" s="63" t="s">
        <v>117</v>
      </c>
      <c r="C34" s="64" t="s">
        <v>98</v>
      </c>
      <c r="D34" s="24" t="s">
        <v>12</v>
      </c>
      <c r="E34" s="35">
        <f t="shared" ref="E34:K34" si="14">E35+E36+E37+E38</f>
        <v>10319.1</v>
      </c>
      <c r="F34" s="35">
        <f t="shared" si="14"/>
        <v>1873.5</v>
      </c>
      <c r="G34" s="35">
        <f t="shared" si="14"/>
        <v>820.9</v>
      </c>
      <c r="H34" s="38">
        <f t="shared" si="14"/>
        <v>1641.3000000000002</v>
      </c>
      <c r="I34" s="48">
        <f t="shared" si="14"/>
        <v>2776.7999999999997</v>
      </c>
      <c r="J34" s="39">
        <f t="shared" si="14"/>
        <v>1603.3000000000002</v>
      </c>
      <c r="K34" s="39">
        <f t="shared" si="14"/>
        <v>1603.3000000000002</v>
      </c>
      <c r="L34" s="70" t="s">
        <v>23</v>
      </c>
      <c r="M34" s="68" t="s">
        <v>38</v>
      </c>
      <c r="N34" s="68" t="s">
        <v>39</v>
      </c>
      <c r="O34" s="59" t="s">
        <v>66</v>
      </c>
      <c r="P34" s="59" t="s">
        <v>72</v>
      </c>
      <c r="R34" s="85"/>
      <c r="S34" s="7"/>
      <c r="T34" s="7"/>
    </row>
    <row r="35" spans="1:45" ht="126" customHeight="1" x14ac:dyDescent="0.25">
      <c r="A35" s="62"/>
      <c r="B35" s="63"/>
      <c r="C35" s="64"/>
      <c r="D35" s="24" t="s">
        <v>13</v>
      </c>
      <c r="E35" s="35">
        <f>F35+G35+H35+I35+J35+K35</f>
        <v>6233.1</v>
      </c>
      <c r="F35" s="35">
        <v>808.2</v>
      </c>
      <c r="G35" s="35">
        <v>490.4</v>
      </c>
      <c r="H35" s="38">
        <v>808.6</v>
      </c>
      <c r="I35" s="48">
        <v>2508.6999999999998</v>
      </c>
      <c r="J35" s="39">
        <v>808.6</v>
      </c>
      <c r="K35" s="39">
        <v>808.6</v>
      </c>
      <c r="L35" s="70"/>
      <c r="M35" s="68"/>
      <c r="N35" s="68"/>
      <c r="O35" s="59"/>
      <c r="P35" s="59"/>
    </row>
    <row r="36" spans="1:45" ht="42" x14ac:dyDescent="0.25">
      <c r="A36" s="62"/>
      <c r="B36" s="63"/>
      <c r="C36" s="64"/>
      <c r="D36" s="24" t="s">
        <v>14</v>
      </c>
      <c r="E36" s="35">
        <f>F36+G36+H36+I36+J36+K36</f>
        <v>0</v>
      </c>
      <c r="F36" s="35"/>
      <c r="G36" s="35"/>
      <c r="H36" s="38"/>
      <c r="I36" s="37"/>
      <c r="J36" s="39"/>
      <c r="K36" s="39"/>
      <c r="L36" s="70"/>
      <c r="M36" s="68"/>
      <c r="N36" s="68"/>
      <c r="O36" s="59"/>
      <c r="P36" s="59"/>
    </row>
    <row r="37" spans="1:45" ht="42" x14ac:dyDescent="0.25">
      <c r="A37" s="62"/>
      <c r="B37" s="63"/>
      <c r="C37" s="64"/>
      <c r="D37" s="24" t="s">
        <v>15</v>
      </c>
      <c r="E37" s="35">
        <f>F37+G37+H37+I37+J37+K37</f>
        <v>0</v>
      </c>
      <c r="F37" s="35"/>
      <c r="G37" s="35"/>
      <c r="H37" s="38"/>
      <c r="I37" s="37"/>
      <c r="J37" s="39"/>
      <c r="K37" s="39"/>
      <c r="L37" s="70"/>
      <c r="M37" s="68"/>
      <c r="N37" s="68"/>
      <c r="O37" s="59"/>
      <c r="P37" s="59"/>
    </row>
    <row r="38" spans="1:45" ht="45" customHeight="1" x14ac:dyDescent="0.25">
      <c r="A38" s="62"/>
      <c r="B38" s="63"/>
      <c r="C38" s="64"/>
      <c r="D38" s="24" t="s">
        <v>16</v>
      </c>
      <c r="E38" s="35">
        <f>F38+G38+H38+I38+J38+K38</f>
        <v>4086</v>
      </c>
      <c r="F38" s="35">
        <v>1065.3</v>
      </c>
      <c r="G38" s="35">
        <v>330.5</v>
      </c>
      <c r="H38" s="38">
        <v>832.7</v>
      </c>
      <c r="I38" s="48">
        <v>268.10000000000002</v>
      </c>
      <c r="J38" s="39">
        <v>794.7</v>
      </c>
      <c r="K38" s="39">
        <v>794.7</v>
      </c>
      <c r="L38" s="70"/>
      <c r="M38" s="68"/>
      <c r="N38" s="68"/>
      <c r="O38" s="59"/>
      <c r="P38" s="59"/>
    </row>
    <row r="39" spans="1:45" ht="15.75" hidden="1" customHeight="1" x14ac:dyDescent="0.25">
      <c r="A39" s="72" t="s">
        <v>26</v>
      </c>
      <c r="B39" s="75" t="s">
        <v>46</v>
      </c>
      <c r="C39" s="64" t="s">
        <v>47</v>
      </c>
      <c r="D39" s="24" t="s">
        <v>12</v>
      </c>
      <c r="E39" s="35">
        <f t="shared" ref="E39:K39" si="15">E40+E41+E42+E43</f>
        <v>0</v>
      </c>
      <c r="F39" s="35">
        <f t="shared" si="15"/>
        <v>0</v>
      </c>
      <c r="G39" s="35">
        <f t="shared" si="15"/>
        <v>0</v>
      </c>
      <c r="H39" s="38">
        <f t="shared" si="15"/>
        <v>0</v>
      </c>
      <c r="I39" s="37">
        <f t="shared" si="15"/>
        <v>0</v>
      </c>
      <c r="J39" s="39">
        <f t="shared" si="15"/>
        <v>0</v>
      </c>
      <c r="K39" s="39">
        <f t="shared" si="15"/>
        <v>0</v>
      </c>
      <c r="L39" s="70" t="s">
        <v>23</v>
      </c>
      <c r="M39" s="68" t="s">
        <v>43</v>
      </c>
      <c r="N39" s="86" t="s">
        <v>79</v>
      </c>
      <c r="O39" s="64" t="s">
        <v>48</v>
      </c>
      <c r="P39" s="64" t="s">
        <v>56</v>
      </c>
    </row>
    <row r="40" spans="1:45" ht="62.25" hidden="1" customHeight="1" x14ac:dyDescent="0.25">
      <c r="A40" s="72"/>
      <c r="B40" s="75"/>
      <c r="C40" s="64"/>
      <c r="D40" s="24" t="s">
        <v>13</v>
      </c>
      <c r="E40" s="35">
        <f>F40+G40+H40+I40+J40+K40</f>
        <v>0</v>
      </c>
      <c r="F40" s="35"/>
      <c r="G40" s="35"/>
      <c r="H40" s="38"/>
      <c r="I40" s="37"/>
      <c r="J40" s="39"/>
      <c r="K40" s="39"/>
      <c r="L40" s="70"/>
      <c r="M40" s="68"/>
      <c r="N40" s="86"/>
      <c r="O40" s="64"/>
      <c r="P40" s="64"/>
    </row>
    <row r="41" spans="1:45" ht="42" hidden="1" x14ac:dyDescent="0.25">
      <c r="A41" s="72"/>
      <c r="B41" s="75"/>
      <c r="C41" s="64"/>
      <c r="D41" s="24" t="s">
        <v>14</v>
      </c>
      <c r="E41" s="35">
        <f>F41+G41+H41+I41+J41+K41</f>
        <v>0</v>
      </c>
      <c r="F41" s="35"/>
      <c r="G41" s="35"/>
      <c r="H41" s="38"/>
      <c r="I41" s="37"/>
      <c r="J41" s="39"/>
      <c r="K41" s="39"/>
      <c r="L41" s="70"/>
      <c r="M41" s="68"/>
      <c r="N41" s="86"/>
      <c r="O41" s="64"/>
      <c r="P41" s="64"/>
    </row>
    <row r="42" spans="1:45" ht="42" hidden="1" x14ac:dyDescent="0.25">
      <c r="A42" s="72"/>
      <c r="B42" s="75"/>
      <c r="C42" s="64"/>
      <c r="D42" s="24" t="s">
        <v>15</v>
      </c>
      <c r="E42" s="35">
        <f>F42+G42+H42+I42+J42+K42</f>
        <v>0</v>
      </c>
      <c r="F42" s="35"/>
      <c r="G42" s="35"/>
      <c r="H42" s="38"/>
      <c r="I42" s="37"/>
      <c r="J42" s="39"/>
      <c r="K42" s="39"/>
      <c r="L42" s="70"/>
      <c r="M42" s="68"/>
      <c r="N42" s="86"/>
      <c r="O42" s="64"/>
      <c r="P42" s="64"/>
    </row>
    <row r="43" spans="1:45" ht="42" hidden="1" x14ac:dyDescent="0.25">
      <c r="A43" s="72"/>
      <c r="B43" s="75"/>
      <c r="C43" s="64"/>
      <c r="D43" s="24" t="s">
        <v>16</v>
      </c>
      <c r="E43" s="35">
        <f>F43+G43+H43+I43+J43+K43</f>
        <v>0</v>
      </c>
      <c r="F43" s="35"/>
      <c r="G43" s="35"/>
      <c r="H43" s="38"/>
      <c r="I43" s="37"/>
      <c r="J43" s="39"/>
      <c r="K43" s="39"/>
      <c r="L43" s="70"/>
      <c r="M43" s="68"/>
      <c r="N43" s="86"/>
      <c r="O43" s="64"/>
      <c r="P43" s="64"/>
    </row>
    <row r="44" spans="1:45" ht="39.75" customHeight="1" x14ac:dyDescent="0.25">
      <c r="A44" s="72" t="s">
        <v>51</v>
      </c>
      <c r="B44" s="75" t="s">
        <v>58</v>
      </c>
      <c r="C44" s="64" t="s">
        <v>28</v>
      </c>
      <c r="D44" s="24" t="s">
        <v>12</v>
      </c>
      <c r="E44" s="35">
        <f t="shared" ref="E44:K45" si="16">E49</f>
        <v>21000</v>
      </c>
      <c r="F44" s="35">
        <f t="shared" si="16"/>
        <v>3500</v>
      </c>
      <c r="G44" s="35">
        <f t="shared" si="16"/>
        <v>3500</v>
      </c>
      <c r="H44" s="38">
        <f t="shared" si="16"/>
        <v>3500</v>
      </c>
      <c r="I44" s="47">
        <f t="shared" si="16"/>
        <v>3500</v>
      </c>
      <c r="J44" s="39">
        <f t="shared" si="16"/>
        <v>3500</v>
      </c>
      <c r="K44" s="39">
        <f t="shared" si="16"/>
        <v>3500</v>
      </c>
      <c r="L44" s="70" t="s">
        <v>23</v>
      </c>
      <c r="M44" s="68" t="s">
        <v>38</v>
      </c>
      <c r="N44" s="68" t="s">
        <v>39</v>
      </c>
      <c r="O44" s="64" t="s">
        <v>17</v>
      </c>
      <c r="P44" s="64" t="s">
        <v>17</v>
      </c>
    </row>
    <row r="45" spans="1:45" ht="128.25" customHeight="1" x14ac:dyDescent="0.25">
      <c r="A45" s="72"/>
      <c r="B45" s="75"/>
      <c r="C45" s="64"/>
      <c r="D45" s="24" t="s">
        <v>13</v>
      </c>
      <c r="E45" s="35">
        <f t="shared" si="16"/>
        <v>21000</v>
      </c>
      <c r="F45" s="35">
        <f t="shared" si="16"/>
        <v>3500</v>
      </c>
      <c r="G45" s="35">
        <f t="shared" si="16"/>
        <v>3500</v>
      </c>
      <c r="H45" s="38">
        <f t="shared" si="16"/>
        <v>3500</v>
      </c>
      <c r="I45" s="47">
        <f t="shared" si="16"/>
        <v>3500</v>
      </c>
      <c r="J45" s="39">
        <f t="shared" si="16"/>
        <v>3500</v>
      </c>
      <c r="K45" s="39">
        <f t="shared" si="16"/>
        <v>3500</v>
      </c>
      <c r="L45" s="70"/>
      <c r="M45" s="68"/>
      <c r="N45" s="68"/>
      <c r="O45" s="64"/>
      <c r="P45" s="64"/>
      <c r="R45" s="74"/>
      <c r="S45" s="7"/>
      <c r="T45" s="7"/>
    </row>
    <row r="46" spans="1:45" ht="42" x14ac:dyDescent="0.25">
      <c r="A46" s="72"/>
      <c r="B46" s="75"/>
      <c r="C46" s="64"/>
      <c r="D46" s="24" t="s">
        <v>14</v>
      </c>
      <c r="E46" s="35">
        <f t="shared" ref="E46:K48" si="17">E51</f>
        <v>0</v>
      </c>
      <c r="F46" s="35">
        <f t="shared" si="17"/>
        <v>0</v>
      </c>
      <c r="G46" s="35">
        <f t="shared" si="17"/>
        <v>0</v>
      </c>
      <c r="H46" s="38">
        <f t="shared" si="17"/>
        <v>0</v>
      </c>
      <c r="I46" s="47">
        <f t="shared" si="17"/>
        <v>0</v>
      </c>
      <c r="J46" s="39">
        <f t="shared" si="17"/>
        <v>0</v>
      </c>
      <c r="K46" s="39">
        <f t="shared" si="17"/>
        <v>0</v>
      </c>
      <c r="L46" s="70"/>
      <c r="M46" s="68"/>
      <c r="N46" s="68"/>
      <c r="O46" s="64"/>
      <c r="P46" s="64"/>
      <c r="R46" s="74"/>
      <c r="S46" s="7"/>
      <c r="T46" s="7"/>
    </row>
    <row r="47" spans="1:45" ht="42" x14ac:dyDescent="0.25">
      <c r="A47" s="72"/>
      <c r="B47" s="75"/>
      <c r="C47" s="64"/>
      <c r="D47" s="24" t="s">
        <v>15</v>
      </c>
      <c r="E47" s="35">
        <f t="shared" si="17"/>
        <v>0</v>
      </c>
      <c r="F47" s="35">
        <f t="shared" si="17"/>
        <v>0</v>
      </c>
      <c r="G47" s="35">
        <f t="shared" si="17"/>
        <v>0</v>
      </c>
      <c r="H47" s="38">
        <f t="shared" si="17"/>
        <v>0</v>
      </c>
      <c r="I47" s="47">
        <f t="shared" si="17"/>
        <v>0</v>
      </c>
      <c r="J47" s="39">
        <f t="shared" si="17"/>
        <v>0</v>
      </c>
      <c r="K47" s="39">
        <f t="shared" si="17"/>
        <v>0</v>
      </c>
      <c r="L47" s="70"/>
      <c r="M47" s="68"/>
      <c r="N47" s="68"/>
      <c r="O47" s="64"/>
      <c r="P47" s="64"/>
      <c r="R47" s="74"/>
      <c r="S47" s="7"/>
      <c r="T47" s="7"/>
    </row>
    <row r="48" spans="1:45" ht="42" x14ac:dyDescent="0.25">
      <c r="A48" s="72"/>
      <c r="B48" s="75"/>
      <c r="C48" s="64"/>
      <c r="D48" s="24" t="s">
        <v>16</v>
      </c>
      <c r="E48" s="35">
        <f t="shared" si="17"/>
        <v>0</v>
      </c>
      <c r="F48" s="35">
        <f t="shared" si="17"/>
        <v>0</v>
      </c>
      <c r="G48" s="35">
        <f t="shared" si="17"/>
        <v>0</v>
      </c>
      <c r="H48" s="38">
        <f t="shared" si="17"/>
        <v>0</v>
      </c>
      <c r="I48" s="47">
        <f t="shared" si="17"/>
        <v>0</v>
      </c>
      <c r="J48" s="39">
        <f t="shared" si="17"/>
        <v>0</v>
      </c>
      <c r="K48" s="39">
        <f t="shared" si="17"/>
        <v>0</v>
      </c>
      <c r="L48" s="70"/>
      <c r="M48" s="68"/>
      <c r="N48" s="68"/>
      <c r="O48" s="64"/>
      <c r="P48" s="64"/>
      <c r="R48" s="74"/>
      <c r="S48" s="7"/>
      <c r="T48" s="7"/>
    </row>
    <row r="49" spans="1:45" ht="48.75" customHeight="1" x14ac:dyDescent="0.25">
      <c r="A49" s="72" t="s">
        <v>62</v>
      </c>
      <c r="B49" s="75" t="s">
        <v>27</v>
      </c>
      <c r="C49" s="64" t="s">
        <v>28</v>
      </c>
      <c r="D49" s="24" t="s">
        <v>12</v>
      </c>
      <c r="E49" s="35">
        <f t="shared" ref="E49:K49" si="18">E50+E51+E52+E53</f>
        <v>21000</v>
      </c>
      <c r="F49" s="35">
        <f t="shared" si="18"/>
        <v>3500</v>
      </c>
      <c r="G49" s="35">
        <f t="shared" si="18"/>
        <v>3500</v>
      </c>
      <c r="H49" s="38">
        <f t="shared" si="18"/>
        <v>3500</v>
      </c>
      <c r="I49" s="47">
        <f t="shared" si="18"/>
        <v>3500</v>
      </c>
      <c r="J49" s="36">
        <f t="shared" si="18"/>
        <v>3500</v>
      </c>
      <c r="K49" s="36">
        <f t="shared" si="18"/>
        <v>3500</v>
      </c>
      <c r="L49" s="70" t="s">
        <v>23</v>
      </c>
      <c r="M49" s="68" t="s">
        <v>87</v>
      </c>
      <c r="N49" s="68" t="s">
        <v>39</v>
      </c>
      <c r="O49" s="64" t="s">
        <v>67</v>
      </c>
      <c r="P49" s="59" t="s">
        <v>70</v>
      </c>
      <c r="R49" s="74"/>
      <c r="S49" s="7"/>
      <c r="T49" s="7"/>
    </row>
    <row r="50" spans="1:45" ht="129" customHeight="1" x14ac:dyDescent="0.25">
      <c r="A50" s="72"/>
      <c r="B50" s="75"/>
      <c r="C50" s="64"/>
      <c r="D50" s="24" t="s">
        <v>13</v>
      </c>
      <c r="E50" s="35">
        <f>F50+G50+H50+I50+J50+K50</f>
        <v>21000</v>
      </c>
      <c r="F50" s="35">
        <v>3500</v>
      </c>
      <c r="G50" s="35">
        <v>3500</v>
      </c>
      <c r="H50" s="38">
        <v>3500</v>
      </c>
      <c r="I50" s="47">
        <v>3500</v>
      </c>
      <c r="J50" s="36">
        <v>3500</v>
      </c>
      <c r="K50" s="36">
        <v>3500</v>
      </c>
      <c r="L50" s="70"/>
      <c r="M50" s="68"/>
      <c r="N50" s="68"/>
      <c r="O50" s="64"/>
      <c r="P50" s="59"/>
      <c r="R50" s="74"/>
      <c r="S50" s="7"/>
      <c r="T50" s="7"/>
    </row>
    <row r="51" spans="1:45" ht="42" x14ac:dyDescent="0.25">
      <c r="A51" s="72"/>
      <c r="B51" s="75"/>
      <c r="C51" s="64"/>
      <c r="D51" s="24" t="s">
        <v>14</v>
      </c>
      <c r="E51" s="35">
        <f>F51+G51+H51+I51+J51+K51</f>
        <v>0</v>
      </c>
      <c r="F51" s="35"/>
      <c r="G51" s="35"/>
      <c r="H51" s="38"/>
      <c r="I51" s="37"/>
      <c r="J51" s="36"/>
      <c r="K51" s="36"/>
      <c r="L51" s="70"/>
      <c r="M51" s="68"/>
      <c r="N51" s="68"/>
      <c r="O51" s="64"/>
      <c r="P51" s="59"/>
      <c r="R51" s="74"/>
      <c r="S51" s="7"/>
      <c r="T51" s="7"/>
    </row>
    <row r="52" spans="1:45" ht="42" x14ac:dyDescent="0.25">
      <c r="A52" s="72"/>
      <c r="B52" s="75"/>
      <c r="C52" s="64"/>
      <c r="D52" s="24" t="s">
        <v>15</v>
      </c>
      <c r="E52" s="35">
        <f>F52+G52+H52+I52+J52+K52</f>
        <v>0</v>
      </c>
      <c r="F52" s="35"/>
      <c r="G52" s="35"/>
      <c r="H52" s="38"/>
      <c r="I52" s="37"/>
      <c r="J52" s="36"/>
      <c r="K52" s="36"/>
      <c r="L52" s="70"/>
      <c r="M52" s="68"/>
      <c r="N52" s="68"/>
      <c r="O52" s="64"/>
      <c r="P52" s="59"/>
      <c r="R52" s="74"/>
      <c r="S52" s="7"/>
      <c r="T52" s="7"/>
    </row>
    <row r="53" spans="1:45" ht="55.5" customHeight="1" x14ac:dyDescent="0.25">
      <c r="A53" s="72"/>
      <c r="B53" s="75"/>
      <c r="C53" s="64"/>
      <c r="D53" s="24" t="s">
        <v>16</v>
      </c>
      <c r="E53" s="35">
        <f>F53+G53+H53+I53+J53+K53</f>
        <v>0</v>
      </c>
      <c r="F53" s="35"/>
      <c r="G53" s="35"/>
      <c r="H53" s="38"/>
      <c r="I53" s="37"/>
      <c r="J53" s="36"/>
      <c r="K53" s="36"/>
      <c r="L53" s="70"/>
      <c r="M53" s="68"/>
      <c r="N53" s="68"/>
      <c r="O53" s="64"/>
      <c r="P53" s="59"/>
      <c r="R53" s="74"/>
      <c r="S53" s="7"/>
      <c r="T53" s="7"/>
    </row>
    <row r="54" spans="1:45" ht="42" customHeight="1" x14ac:dyDescent="0.25">
      <c r="A54" s="72" t="s">
        <v>41</v>
      </c>
      <c r="B54" s="75" t="s">
        <v>52</v>
      </c>
      <c r="C54" s="59" t="s">
        <v>30</v>
      </c>
      <c r="D54" s="22" t="s">
        <v>12</v>
      </c>
      <c r="E54" s="35">
        <f t="shared" ref="E54:K54" si="19">E59</f>
        <v>3488</v>
      </c>
      <c r="F54" s="35">
        <f t="shared" si="19"/>
        <v>534</v>
      </c>
      <c r="G54" s="35">
        <f t="shared" si="19"/>
        <v>818.5</v>
      </c>
      <c r="H54" s="38">
        <f t="shared" si="19"/>
        <v>534</v>
      </c>
      <c r="I54" s="47">
        <f t="shared" si="19"/>
        <v>533.5</v>
      </c>
      <c r="J54" s="36">
        <f t="shared" si="19"/>
        <v>534</v>
      </c>
      <c r="K54" s="36">
        <f t="shared" si="19"/>
        <v>534</v>
      </c>
      <c r="L54" s="60" t="s">
        <v>23</v>
      </c>
      <c r="M54" s="61" t="s">
        <v>38</v>
      </c>
      <c r="N54" s="61" t="s">
        <v>39</v>
      </c>
      <c r="O54" s="64" t="s">
        <v>17</v>
      </c>
      <c r="P54" s="64" t="s">
        <v>17</v>
      </c>
      <c r="R54" s="74"/>
      <c r="S54" s="7"/>
      <c r="T54" s="7"/>
    </row>
    <row r="55" spans="1:45" ht="105" x14ac:dyDescent="0.25">
      <c r="A55" s="72"/>
      <c r="B55" s="75"/>
      <c r="C55" s="59"/>
      <c r="D55" s="22" t="s">
        <v>13</v>
      </c>
      <c r="E55" s="35">
        <f>E60</f>
        <v>3172.9</v>
      </c>
      <c r="F55" s="35">
        <f t="shared" ref="F55:K55" si="20">F60</f>
        <v>534</v>
      </c>
      <c r="G55" s="35">
        <f t="shared" si="20"/>
        <v>503.4</v>
      </c>
      <c r="H55" s="38">
        <f t="shared" si="20"/>
        <v>534</v>
      </c>
      <c r="I55" s="47">
        <f t="shared" si="20"/>
        <v>533.5</v>
      </c>
      <c r="J55" s="36">
        <f t="shared" si="20"/>
        <v>534</v>
      </c>
      <c r="K55" s="36">
        <f t="shared" si="20"/>
        <v>534</v>
      </c>
      <c r="L55" s="60"/>
      <c r="M55" s="61"/>
      <c r="N55" s="61"/>
      <c r="O55" s="64"/>
      <c r="P55" s="64"/>
      <c r="R55" s="74"/>
      <c r="S55" s="7"/>
      <c r="T55" s="7"/>
    </row>
    <row r="56" spans="1:45" ht="42" x14ac:dyDescent="0.25">
      <c r="A56" s="72"/>
      <c r="B56" s="75"/>
      <c r="C56" s="59"/>
      <c r="D56" s="22" t="s">
        <v>14</v>
      </c>
      <c r="E56" s="35">
        <f>E61</f>
        <v>0</v>
      </c>
      <c r="F56" s="35">
        <f t="shared" ref="F56:K56" si="21">F61</f>
        <v>0</v>
      </c>
      <c r="G56" s="35">
        <f t="shared" si="21"/>
        <v>0</v>
      </c>
      <c r="H56" s="38">
        <f t="shared" si="21"/>
        <v>0</v>
      </c>
      <c r="I56" s="47">
        <f t="shared" si="21"/>
        <v>0</v>
      </c>
      <c r="J56" s="36">
        <f t="shared" si="21"/>
        <v>0</v>
      </c>
      <c r="K56" s="36">
        <f t="shared" si="21"/>
        <v>0</v>
      </c>
      <c r="L56" s="60"/>
      <c r="M56" s="61"/>
      <c r="N56" s="61"/>
      <c r="O56" s="64"/>
      <c r="P56" s="64"/>
      <c r="R56" s="74"/>
      <c r="S56" s="7"/>
      <c r="T56" s="7"/>
    </row>
    <row r="57" spans="1:45" ht="42" x14ac:dyDescent="0.25">
      <c r="A57" s="72"/>
      <c r="B57" s="75"/>
      <c r="C57" s="59"/>
      <c r="D57" s="22" t="s">
        <v>15</v>
      </c>
      <c r="E57" s="35">
        <f>E62</f>
        <v>315.10000000000002</v>
      </c>
      <c r="F57" s="35">
        <f t="shared" ref="F57:K57" si="22">F62</f>
        <v>0</v>
      </c>
      <c r="G57" s="35">
        <f t="shared" si="22"/>
        <v>315.10000000000002</v>
      </c>
      <c r="H57" s="38">
        <f t="shared" si="22"/>
        <v>0</v>
      </c>
      <c r="I57" s="47">
        <f t="shared" si="22"/>
        <v>0</v>
      </c>
      <c r="J57" s="36">
        <f t="shared" si="22"/>
        <v>0</v>
      </c>
      <c r="K57" s="36">
        <f t="shared" si="22"/>
        <v>0</v>
      </c>
      <c r="L57" s="60"/>
      <c r="M57" s="61"/>
      <c r="N57" s="61"/>
      <c r="O57" s="64"/>
      <c r="P57" s="64"/>
      <c r="R57" s="74"/>
      <c r="S57" s="7"/>
      <c r="T57" s="7"/>
    </row>
    <row r="58" spans="1:45" ht="42" x14ac:dyDescent="0.25">
      <c r="A58" s="72"/>
      <c r="B58" s="75"/>
      <c r="C58" s="59"/>
      <c r="D58" s="22" t="s">
        <v>16</v>
      </c>
      <c r="E58" s="35">
        <f>E63</f>
        <v>0</v>
      </c>
      <c r="F58" s="35">
        <f t="shared" ref="F58:K58" si="23">F63</f>
        <v>0</v>
      </c>
      <c r="G58" s="35">
        <f t="shared" si="23"/>
        <v>0</v>
      </c>
      <c r="H58" s="38">
        <f t="shared" si="23"/>
        <v>0</v>
      </c>
      <c r="I58" s="47">
        <f t="shared" si="23"/>
        <v>0</v>
      </c>
      <c r="J58" s="36">
        <f t="shared" si="23"/>
        <v>0</v>
      </c>
      <c r="K58" s="36">
        <f t="shared" si="23"/>
        <v>0</v>
      </c>
      <c r="L58" s="60"/>
      <c r="M58" s="61"/>
      <c r="N58" s="61"/>
      <c r="O58" s="64"/>
      <c r="P58" s="64"/>
      <c r="R58" s="74"/>
      <c r="S58" s="7"/>
      <c r="T58" s="7"/>
    </row>
    <row r="59" spans="1:45" s="2" customFormat="1" ht="45" customHeight="1" x14ac:dyDescent="0.25">
      <c r="A59" s="72" t="s">
        <v>63</v>
      </c>
      <c r="B59" s="75" t="s">
        <v>64</v>
      </c>
      <c r="C59" s="59" t="s">
        <v>30</v>
      </c>
      <c r="D59" s="22" t="s">
        <v>12</v>
      </c>
      <c r="E59" s="35">
        <f t="shared" ref="E59:K59" si="24">E60+E61+E62+E63</f>
        <v>3488</v>
      </c>
      <c r="F59" s="35">
        <f t="shared" si="24"/>
        <v>534</v>
      </c>
      <c r="G59" s="35">
        <f t="shared" si="24"/>
        <v>818.5</v>
      </c>
      <c r="H59" s="38">
        <f t="shared" si="24"/>
        <v>534</v>
      </c>
      <c r="I59" s="47">
        <f t="shared" si="24"/>
        <v>533.5</v>
      </c>
      <c r="J59" s="36">
        <f t="shared" si="24"/>
        <v>534</v>
      </c>
      <c r="K59" s="36">
        <f t="shared" si="24"/>
        <v>534</v>
      </c>
      <c r="L59" s="60" t="s">
        <v>23</v>
      </c>
      <c r="M59" s="61" t="s">
        <v>38</v>
      </c>
      <c r="N59" s="61" t="s">
        <v>39</v>
      </c>
      <c r="O59" s="59" t="s">
        <v>29</v>
      </c>
      <c r="P59" s="59" t="s">
        <v>71</v>
      </c>
      <c r="Q59" s="5"/>
      <c r="R59" s="74"/>
      <c r="S59" s="12"/>
      <c r="T59" s="12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s="2" customFormat="1" ht="136.5" customHeight="1" x14ac:dyDescent="0.25">
      <c r="A60" s="72"/>
      <c r="B60" s="75"/>
      <c r="C60" s="59"/>
      <c r="D60" s="22" t="s">
        <v>13</v>
      </c>
      <c r="E60" s="35">
        <f>F60+G60+H60+I60+J60+K60</f>
        <v>3172.9</v>
      </c>
      <c r="F60" s="35">
        <v>534</v>
      </c>
      <c r="G60" s="35">
        <v>503.4</v>
      </c>
      <c r="H60" s="38">
        <v>534</v>
      </c>
      <c r="I60" s="47">
        <v>533.5</v>
      </c>
      <c r="J60" s="36">
        <v>534</v>
      </c>
      <c r="K60" s="36">
        <v>534</v>
      </c>
      <c r="L60" s="60"/>
      <c r="M60" s="61"/>
      <c r="N60" s="61"/>
      <c r="O60" s="59"/>
      <c r="P60" s="59"/>
      <c r="Q60" s="5"/>
      <c r="R60" s="12"/>
      <c r="S60" s="12"/>
      <c r="T60" s="12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s="2" customFormat="1" ht="42" x14ac:dyDescent="0.25">
      <c r="A61" s="72"/>
      <c r="B61" s="75"/>
      <c r="C61" s="59"/>
      <c r="D61" s="22" t="s">
        <v>14</v>
      </c>
      <c r="E61" s="35">
        <f>F61+G61+H61+I61+J61+K61</f>
        <v>0</v>
      </c>
      <c r="F61" s="35"/>
      <c r="G61" s="35"/>
      <c r="H61" s="38"/>
      <c r="I61" s="37"/>
      <c r="J61" s="37"/>
      <c r="K61" s="37"/>
      <c r="L61" s="60"/>
      <c r="M61" s="61"/>
      <c r="N61" s="61"/>
      <c r="O61" s="59"/>
      <c r="P61" s="59"/>
      <c r="Q61" s="5"/>
      <c r="R61" s="12"/>
      <c r="S61" s="12"/>
      <c r="T61" s="12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s="2" customFormat="1" ht="42" x14ac:dyDescent="0.25">
      <c r="A62" s="72"/>
      <c r="B62" s="75"/>
      <c r="C62" s="59"/>
      <c r="D62" s="22" t="s">
        <v>15</v>
      </c>
      <c r="E62" s="35">
        <f>F62+G62+H62+I62+J62+K62</f>
        <v>315.10000000000002</v>
      </c>
      <c r="F62" s="35"/>
      <c r="G62" s="35">
        <v>315.10000000000002</v>
      </c>
      <c r="H62" s="38"/>
      <c r="I62" s="37"/>
      <c r="J62" s="37"/>
      <c r="K62" s="37"/>
      <c r="L62" s="60"/>
      <c r="M62" s="61"/>
      <c r="N62" s="61"/>
      <c r="O62" s="59"/>
      <c r="P62" s="59"/>
      <c r="Q62" s="5"/>
      <c r="R62" s="12"/>
      <c r="S62" s="12"/>
      <c r="T62" s="12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s="2" customFormat="1" ht="42.75" customHeight="1" x14ac:dyDescent="0.25">
      <c r="A63" s="72"/>
      <c r="B63" s="75"/>
      <c r="C63" s="59"/>
      <c r="D63" s="22" t="s">
        <v>16</v>
      </c>
      <c r="E63" s="35">
        <f>F63+G63+H63+I63+J63+K63</f>
        <v>0</v>
      </c>
      <c r="F63" s="35"/>
      <c r="G63" s="35"/>
      <c r="H63" s="38"/>
      <c r="I63" s="37"/>
      <c r="J63" s="37"/>
      <c r="K63" s="37"/>
      <c r="L63" s="60"/>
      <c r="M63" s="61"/>
      <c r="N63" s="61"/>
      <c r="O63" s="59"/>
      <c r="P63" s="59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ht="56.25" customHeight="1" x14ac:dyDescent="0.25">
      <c r="A64" s="62" t="s">
        <v>57</v>
      </c>
      <c r="B64" s="71" t="s">
        <v>33</v>
      </c>
      <c r="C64" s="64" t="s">
        <v>105</v>
      </c>
      <c r="D64" s="24" t="s">
        <v>12</v>
      </c>
      <c r="E64" s="35">
        <f>E69+E74</f>
        <v>39175.700000000004</v>
      </c>
      <c r="F64" s="35">
        <f t="shared" ref="F64:K64" si="25">F69+F74</f>
        <v>16592.2</v>
      </c>
      <c r="G64" s="35">
        <f t="shared" si="25"/>
        <v>4339.3999999999996</v>
      </c>
      <c r="H64" s="38">
        <f t="shared" si="25"/>
        <v>1654.7</v>
      </c>
      <c r="I64" s="51">
        <f t="shared" si="25"/>
        <v>16589.399999999998</v>
      </c>
      <c r="J64" s="36">
        <f t="shared" si="25"/>
        <v>0</v>
      </c>
      <c r="K64" s="36">
        <f t="shared" si="25"/>
        <v>0</v>
      </c>
      <c r="L64" s="70" t="s">
        <v>23</v>
      </c>
      <c r="M64" s="68" t="s">
        <v>40</v>
      </c>
      <c r="N64" s="68" t="s">
        <v>135</v>
      </c>
      <c r="O64" s="64" t="s">
        <v>17</v>
      </c>
      <c r="P64" s="64" t="s">
        <v>17</v>
      </c>
    </row>
    <row r="65" spans="1:16" ht="123" customHeight="1" x14ac:dyDescent="0.25">
      <c r="A65" s="62"/>
      <c r="B65" s="71"/>
      <c r="C65" s="64"/>
      <c r="D65" s="24" t="s">
        <v>13</v>
      </c>
      <c r="E65" s="35">
        <f t="shared" ref="E65:K68" si="26">E70+E75</f>
        <v>31081.1</v>
      </c>
      <c r="F65" s="35">
        <f t="shared" ref="F65:K66" si="27">F70+F75</f>
        <v>15742.2</v>
      </c>
      <c r="G65" s="35">
        <f t="shared" si="27"/>
        <v>4339.3999999999996</v>
      </c>
      <c r="H65" s="38">
        <f t="shared" si="27"/>
        <v>1654.7</v>
      </c>
      <c r="I65" s="51">
        <f t="shared" si="27"/>
        <v>9344.7999999999993</v>
      </c>
      <c r="J65" s="36">
        <f t="shared" si="27"/>
        <v>0</v>
      </c>
      <c r="K65" s="36">
        <f t="shared" si="27"/>
        <v>0</v>
      </c>
      <c r="L65" s="70"/>
      <c r="M65" s="68"/>
      <c r="N65" s="68"/>
      <c r="O65" s="64"/>
      <c r="P65" s="64"/>
    </row>
    <row r="66" spans="1:16" ht="42" x14ac:dyDescent="0.25">
      <c r="A66" s="62"/>
      <c r="B66" s="71"/>
      <c r="C66" s="64"/>
      <c r="D66" s="24" t="s">
        <v>14</v>
      </c>
      <c r="E66" s="35">
        <f t="shared" si="26"/>
        <v>0</v>
      </c>
      <c r="F66" s="35">
        <f t="shared" si="27"/>
        <v>0</v>
      </c>
      <c r="G66" s="35">
        <f t="shared" si="27"/>
        <v>0</v>
      </c>
      <c r="H66" s="38">
        <f t="shared" si="27"/>
        <v>0</v>
      </c>
      <c r="I66" s="47">
        <f t="shared" si="27"/>
        <v>0</v>
      </c>
      <c r="J66" s="36">
        <f t="shared" si="27"/>
        <v>0</v>
      </c>
      <c r="K66" s="36">
        <f t="shared" si="27"/>
        <v>0</v>
      </c>
      <c r="L66" s="70"/>
      <c r="M66" s="68"/>
      <c r="N66" s="68"/>
      <c r="O66" s="64"/>
      <c r="P66" s="64"/>
    </row>
    <row r="67" spans="1:16" ht="42" x14ac:dyDescent="0.25">
      <c r="A67" s="62"/>
      <c r="B67" s="71"/>
      <c r="C67" s="64"/>
      <c r="D67" s="24" t="s">
        <v>15</v>
      </c>
      <c r="E67" s="35">
        <f t="shared" si="26"/>
        <v>7394.8</v>
      </c>
      <c r="F67" s="35">
        <f t="shared" si="26"/>
        <v>850</v>
      </c>
      <c r="G67" s="35">
        <f t="shared" si="26"/>
        <v>0</v>
      </c>
      <c r="H67" s="38">
        <f t="shared" si="26"/>
        <v>0</v>
      </c>
      <c r="I67" s="47">
        <f t="shared" si="26"/>
        <v>6544.8</v>
      </c>
      <c r="J67" s="36">
        <f t="shared" si="26"/>
        <v>0</v>
      </c>
      <c r="K67" s="36">
        <f t="shared" si="26"/>
        <v>0</v>
      </c>
      <c r="L67" s="70"/>
      <c r="M67" s="68"/>
      <c r="N67" s="68"/>
      <c r="O67" s="64"/>
      <c r="P67" s="64"/>
    </row>
    <row r="68" spans="1:16" ht="45" customHeight="1" x14ac:dyDescent="0.25">
      <c r="A68" s="62"/>
      <c r="B68" s="71"/>
      <c r="C68" s="64"/>
      <c r="D68" s="24" t="s">
        <v>16</v>
      </c>
      <c r="E68" s="35">
        <f t="shared" si="26"/>
        <v>699.8</v>
      </c>
      <c r="F68" s="35">
        <f t="shared" si="26"/>
        <v>0</v>
      </c>
      <c r="G68" s="35">
        <f t="shared" si="26"/>
        <v>0</v>
      </c>
      <c r="H68" s="38">
        <f t="shared" si="26"/>
        <v>0</v>
      </c>
      <c r="I68" s="47">
        <f t="shared" si="26"/>
        <v>699.8</v>
      </c>
      <c r="J68" s="36">
        <f t="shared" si="26"/>
        <v>0</v>
      </c>
      <c r="K68" s="36">
        <f t="shared" si="26"/>
        <v>0</v>
      </c>
      <c r="L68" s="70"/>
      <c r="M68" s="68"/>
      <c r="N68" s="68"/>
      <c r="O68" s="64"/>
      <c r="P68" s="64"/>
    </row>
    <row r="69" spans="1:16" ht="45.75" customHeight="1" x14ac:dyDescent="0.25">
      <c r="A69" s="62" t="s">
        <v>73</v>
      </c>
      <c r="B69" s="63" t="s">
        <v>32</v>
      </c>
      <c r="C69" s="64" t="s">
        <v>31</v>
      </c>
      <c r="D69" s="24" t="s">
        <v>12</v>
      </c>
      <c r="E69" s="35">
        <f t="shared" ref="E69:K69" si="28">E70+E71+E72+E73</f>
        <v>0</v>
      </c>
      <c r="F69" s="35">
        <f t="shared" si="28"/>
        <v>0</v>
      </c>
      <c r="G69" s="35">
        <f t="shared" si="28"/>
        <v>0</v>
      </c>
      <c r="H69" s="38">
        <f t="shared" si="28"/>
        <v>0</v>
      </c>
      <c r="I69" s="47">
        <f t="shared" si="28"/>
        <v>0</v>
      </c>
      <c r="J69" s="36">
        <f t="shared" si="28"/>
        <v>0</v>
      </c>
      <c r="K69" s="36">
        <f t="shared" si="28"/>
        <v>0</v>
      </c>
      <c r="L69" s="70" t="s">
        <v>23</v>
      </c>
      <c r="M69" s="68" t="s">
        <v>40</v>
      </c>
      <c r="N69" s="68" t="s">
        <v>135</v>
      </c>
      <c r="O69" s="64" t="s">
        <v>54</v>
      </c>
      <c r="P69" s="81"/>
    </row>
    <row r="70" spans="1:16" ht="134.25" customHeight="1" x14ac:dyDescent="0.25">
      <c r="A70" s="62"/>
      <c r="B70" s="63"/>
      <c r="C70" s="64"/>
      <c r="D70" s="24" t="s">
        <v>13</v>
      </c>
      <c r="E70" s="35">
        <f>F70+G70+H70+I70+J70+K70</f>
        <v>0</v>
      </c>
      <c r="F70" s="35"/>
      <c r="G70" s="35"/>
      <c r="H70" s="38"/>
      <c r="I70" s="37"/>
      <c r="J70" s="37"/>
      <c r="K70" s="37"/>
      <c r="L70" s="70"/>
      <c r="M70" s="68"/>
      <c r="N70" s="68"/>
      <c r="O70" s="64"/>
      <c r="P70" s="81"/>
    </row>
    <row r="71" spans="1:16" ht="42" x14ac:dyDescent="0.25">
      <c r="A71" s="62"/>
      <c r="B71" s="63"/>
      <c r="C71" s="64"/>
      <c r="D71" s="24" t="s">
        <v>14</v>
      </c>
      <c r="E71" s="35">
        <f>F71+G71+H71+I71+J71+K71</f>
        <v>0</v>
      </c>
      <c r="F71" s="35"/>
      <c r="G71" s="35"/>
      <c r="H71" s="38"/>
      <c r="I71" s="37"/>
      <c r="J71" s="37"/>
      <c r="K71" s="37"/>
      <c r="L71" s="70"/>
      <c r="M71" s="68"/>
      <c r="N71" s="68"/>
      <c r="O71" s="64"/>
      <c r="P71" s="81"/>
    </row>
    <row r="72" spans="1:16" ht="76.5" customHeight="1" x14ac:dyDescent="0.25">
      <c r="A72" s="62"/>
      <c r="B72" s="63"/>
      <c r="C72" s="64"/>
      <c r="D72" s="24" t="s">
        <v>15</v>
      </c>
      <c r="E72" s="35">
        <f>F72+G72+H72+I72+J72+K72</f>
        <v>0</v>
      </c>
      <c r="F72" s="35"/>
      <c r="G72" s="35"/>
      <c r="H72" s="38"/>
      <c r="I72" s="37"/>
      <c r="J72" s="37"/>
      <c r="K72" s="37"/>
      <c r="L72" s="70"/>
      <c r="M72" s="68"/>
      <c r="N72" s="68"/>
      <c r="O72" s="64"/>
      <c r="P72" s="81"/>
    </row>
    <row r="73" spans="1:16" ht="94.5" customHeight="1" x14ac:dyDescent="0.25">
      <c r="A73" s="62"/>
      <c r="B73" s="63"/>
      <c r="C73" s="64"/>
      <c r="D73" s="25" t="s">
        <v>16</v>
      </c>
      <c r="E73" s="26">
        <f>F73+G73+H73+I73+J73+K73</f>
        <v>0</v>
      </c>
      <c r="F73" s="35"/>
      <c r="G73" s="35"/>
      <c r="H73" s="38"/>
      <c r="I73" s="37"/>
      <c r="J73" s="37"/>
      <c r="K73" s="37"/>
      <c r="L73" s="70"/>
      <c r="M73" s="68"/>
      <c r="N73" s="68"/>
      <c r="O73" s="64"/>
      <c r="P73" s="81"/>
    </row>
    <row r="74" spans="1:16" ht="43.5" customHeight="1" x14ac:dyDescent="0.25">
      <c r="A74" s="62" t="s">
        <v>74</v>
      </c>
      <c r="B74" s="69" t="s">
        <v>115</v>
      </c>
      <c r="C74" s="64" t="s">
        <v>99</v>
      </c>
      <c r="D74" s="24" t="s">
        <v>12</v>
      </c>
      <c r="E74" s="35">
        <f t="shared" ref="E74:K74" si="29">E75+E76+E77+E78</f>
        <v>39175.700000000004</v>
      </c>
      <c r="F74" s="35">
        <f t="shared" si="29"/>
        <v>16592.2</v>
      </c>
      <c r="G74" s="35">
        <f t="shared" si="29"/>
        <v>4339.3999999999996</v>
      </c>
      <c r="H74" s="38">
        <f t="shared" si="29"/>
        <v>1654.7</v>
      </c>
      <c r="I74" s="47">
        <f t="shared" si="29"/>
        <v>16589.399999999998</v>
      </c>
      <c r="J74" s="36">
        <f t="shared" si="29"/>
        <v>0</v>
      </c>
      <c r="K74" s="36">
        <f t="shared" si="29"/>
        <v>0</v>
      </c>
      <c r="L74" s="70" t="s">
        <v>124</v>
      </c>
      <c r="M74" s="68" t="s">
        <v>40</v>
      </c>
      <c r="N74" s="68" t="s">
        <v>135</v>
      </c>
      <c r="O74" s="64" t="s">
        <v>42</v>
      </c>
      <c r="P74" s="81"/>
    </row>
    <row r="75" spans="1:16" ht="134.25" customHeight="1" x14ac:dyDescent="0.25">
      <c r="A75" s="62"/>
      <c r="B75" s="69"/>
      <c r="C75" s="64"/>
      <c r="D75" s="24" t="s">
        <v>13</v>
      </c>
      <c r="E75" s="35">
        <f>F75+G75+H75+I75+J75+K75</f>
        <v>31081.1</v>
      </c>
      <c r="F75" s="35">
        <v>15742.2</v>
      </c>
      <c r="G75" s="35">
        <v>4339.3999999999996</v>
      </c>
      <c r="H75" s="38">
        <v>1654.7</v>
      </c>
      <c r="I75" s="47">
        <v>9344.7999999999993</v>
      </c>
      <c r="J75" s="36">
        <v>0</v>
      </c>
      <c r="K75" s="36">
        <v>0</v>
      </c>
      <c r="L75" s="70"/>
      <c r="M75" s="68"/>
      <c r="N75" s="68"/>
      <c r="O75" s="64"/>
      <c r="P75" s="81"/>
    </row>
    <row r="76" spans="1:16" ht="63" customHeight="1" x14ac:dyDescent="0.25">
      <c r="A76" s="62"/>
      <c r="B76" s="69"/>
      <c r="C76" s="64"/>
      <c r="D76" s="24" t="s">
        <v>14</v>
      </c>
      <c r="E76" s="35">
        <f>F76+G76+H76+I76+J76+K76</f>
        <v>0</v>
      </c>
      <c r="F76" s="35"/>
      <c r="G76" s="35"/>
      <c r="H76" s="38"/>
      <c r="I76" s="37"/>
      <c r="J76" s="37"/>
      <c r="K76" s="37"/>
      <c r="L76" s="70"/>
      <c r="M76" s="68"/>
      <c r="N76" s="68"/>
      <c r="O76" s="64"/>
      <c r="P76" s="81"/>
    </row>
    <row r="77" spans="1:16" ht="70.5" customHeight="1" x14ac:dyDescent="0.25">
      <c r="A77" s="62"/>
      <c r="B77" s="69"/>
      <c r="C77" s="64"/>
      <c r="D77" s="24" t="s">
        <v>15</v>
      </c>
      <c r="E77" s="35">
        <f>F77+G77+H77+I77+J77+K77</f>
        <v>7394.8</v>
      </c>
      <c r="F77" s="35">
        <v>850</v>
      </c>
      <c r="G77" s="35"/>
      <c r="H77" s="38"/>
      <c r="I77" s="54">
        <v>6544.8</v>
      </c>
      <c r="J77" s="37"/>
      <c r="K77" s="37"/>
      <c r="L77" s="70"/>
      <c r="M77" s="68"/>
      <c r="N77" s="68"/>
      <c r="O77" s="64"/>
      <c r="P77" s="81"/>
    </row>
    <row r="78" spans="1:16" ht="42" x14ac:dyDescent="0.25">
      <c r="A78" s="62"/>
      <c r="B78" s="69"/>
      <c r="C78" s="64"/>
      <c r="D78" s="24" t="s">
        <v>16</v>
      </c>
      <c r="E78" s="35">
        <f>F78+G78+H78+I78+J78+K78</f>
        <v>699.8</v>
      </c>
      <c r="F78" s="35"/>
      <c r="G78" s="35"/>
      <c r="H78" s="38"/>
      <c r="I78" s="55">
        <v>699.8</v>
      </c>
      <c r="J78" s="37"/>
      <c r="K78" s="37"/>
      <c r="L78" s="70"/>
      <c r="M78" s="68"/>
      <c r="N78" s="68"/>
      <c r="O78" s="64"/>
      <c r="P78" s="81"/>
    </row>
    <row r="79" spans="1:16" ht="47.25" customHeight="1" x14ac:dyDescent="0.25">
      <c r="A79" s="62" t="s">
        <v>75</v>
      </c>
      <c r="B79" s="63" t="s">
        <v>53</v>
      </c>
      <c r="C79" s="64" t="s">
        <v>86</v>
      </c>
      <c r="D79" s="24" t="s">
        <v>12</v>
      </c>
      <c r="E79" s="35" t="s">
        <v>17</v>
      </c>
      <c r="F79" s="35" t="s">
        <v>17</v>
      </c>
      <c r="G79" s="35" t="s">
        <v>17</v>
      </c>
      <c r="H79" s="38" t="s">
        <v>17</v>
      </c>
      <c r="I79" s="47" t="s">
        <v>17</v>
      </c>
      <c r="J79" s="36" t="s">
        <v>17</v>
      </c>
      <c r="K79" s="36" t="s">
        <v>17</v>
      </c>
      <c r="L79" s="65">
        <v>2019.2021</v>
      </c>
      <c r="M79" s="68" t="s">
        <v>40</v>
      </c>
      <c r="N79" s="68" t="s">
        <v>135</v>
      </c>
      <c r="O79" s="64" t="s">
        <v>55</v>
      </c>
      <c r="P79" s="64" t="s">
        <v>122</v>
      </c>
    </row>
    <row r="80" spans="1:16" ht="125.25" customHeight="1" x14ac:dyDescent="0.25">
      <c r="A80" s="62"/>
      <c r="B80" s="63"/>
      <c r="C80" s="64"/>
      <c r="D80" s="24" t="s">
        <v>13</v>
      </c>
      <c r="E80" s="35" t="s">
        <v>17</v>
      </c>
      <c r="F80" s="35" t="s">
        <v>17</v>
      </c>
      <c r="G80" s="35" t="s">
        <v>17</v>
      </c>
      <c r="H80" s="38" t="s">
        <v>17</v>
      </c>
      <c r="I80" s="47" t="s">
        <v>17</v>
      </c>
      <c r="J80" s="36" t="s">
        <v>17</v>
      </c>
      <c r="K80" s="36" t="s">
        <v>17</v>
      </c>
      <c r="L80" s="66"/>
      <c r="M80" s="68"/>
      <c r="N80" s="68"/>
      <c r="O80" s="64"/>
      <c r="P80" s="64"/>
    </row>
    <row r="81" spans="1:20" ht="42" x14ac:dyDescent="0.25">
      <c r="A81" s="62"/>
      <c r="B81" s="63"/>
      <c r="C81" s="64"/>
      <c r="D81" s="24" t="s">
        <v>14</v>
      </c>
      <c r="E81" s="35" t="s">
        <v>17</v>
      </c>
      <c r="F81" s="35" t="s">
        <v>17</v>
      </c>
      <c r="G81" s="35" t="s">
        <v>17</v>
      </c>
      <c r="H81" s="38" t="s">
        <v>17</v>
      </c>
      <c r="I81" s="47" t="s">
        <v>17</v>
      </c>
      <c r="J81" s="36" t="s">
        <v>17</v>
      </c>
      <c r="K81" s="36" t="s">
        <v>17</v>
      </c>
      <c r="L81" s="66"/>
      <c r="M81" s="68"/>
      <c r="N81" s="68"/>
      <c r="O81" s="64"/>
      <c r="P81" s="64"/>
    </row>
    <row r="82" spans="1:20" ht="68.25" customHeight="1" x14ac:dyDescent="0.25">
      <c r="A82" s="62"/>
      <c r="B82" s="63"/>
      <c r="C82" s="64"/>
      <c r="D82" s="24" t="s">
        <v>15</v>
      </c>
      <c r="E82" s="35" t="s">
        <v>17</v>
      </c>
      <c r="F82" s="35" t="s">
        <v>17</v>
      </c>
      <c r="G82" s="35" t="s">
        <v>17</v>
      </c>
      <c r="H82" s="38" t="s">
        <v>17</v>
      </c>
      <c r="I82" s="47" t="s">
        <v>17</v>
      </c>
      <c r="J82" s="36" t="s">
        <v>17</v>
      </c>
      <c r="K82" s="36" t="s">
        <v>17</v>
      </c>
      <c r="L82" s="66"/>
      <c r="M82" s="68"/>
      <c r="N82" s="68"/>
      <c r="O82" s="64"/>
      <c r="P82" s="64"/>
    </row>
    <row r="83" spans="1:20" ht="42" x14ac:dyDescent="0.25">
      <c r="A83" s="62"/>
      <c r="B83" s="63"/>
      <c r="C83" s="64"/>
      <c r="D83" s="24" t="s">
        <v>16</v>
      </c>
      <c r="E83" s="35" t="s">
        <v>17</v>
      </c>
      <c r="F83" s="35" t="s">
        <v>17</v>
      </c>
      <c r="G83" s="35" t="s">
        <v>17</v>
      </c>
      <c r="H83" s="38" t="s">
        <v>17</v>
      </c>
      <c r="I83" s="47" t="s">
        <v>17</v>
      </c>
      <c r="J83" s="36" t="s">
        <v>17</v>
      </c>
      <c r="K83" s="36" t="s">
        <v>17</v>
      </c>
      <c r="L83" s="67"/>
      <c r="M83" s="68"/>
      <c r="N83" s="68"/>
      <c r="O83" s="64"/>
      <c r="P83" s="64"/>
    </row>
    <row r="84" spans="1:20" x14ac:dyDescent="0.25">
      <c r="A84" s="100" t="s">
        <v>111</v>
      </c>
      <c r="B84" s="91" t="s">
        <v>104</v>
      </c>
      <c r="C84" s="94" t="s">
        <v>114</v>
      </c>
      <c r="D84" s="30" t="s">
        <v>12</v>
      </c>
      <c r="E84" s="35">
        <f>E89</f>
        <v>4280.1000000000004</v>
      </c>
      <c r="F84" s="35">
        <f t="shared" ref="F84:K84" si="30">F89</f>
        <v>0</v>
      </c>
      <c r="G84" s="35">
        <f t="shared" si="30"/>
        <v>0</v>
      </c>
      <c r="H84" s="38">
        <f t="shared" si="30"/>
        <v>1000</v>
      </c>
      <c r="I84" s="47">
        <f t="shared" si="30"/>
        <v>1280.0999999999999</v>
      </c>
      <c r="J84" s="39">
        <f t="shared" si="30"/>
        <v>1000</v>
      </c>
      <c r="K84" s="39">
        <f t="shared" si="30"/>
        <v>1000</v>
      </c>
      <c r="L84" s="65" t="s">
        <v>106</v>
      </c>
      <c r="M84" s="97" t="s">
        <v>107</v>
      </c>
      <c r="N84" s="97" t="s">
        <v>108</v>
      </c>
      <c r="O84" s="64" t="s">
        <v>17</v>
      </c>
      <c r="P84" s="64" t="s">
        <v>17</v>
      </c>
    </row>
    <row r="85" spans="1:20" ht="105" x14ac:dyDescent="0.25">
      <c r="A85" s="101"/>
      <c r="B85" s="92"/>
      <c r="C85" s="95"/>
      <c r="D85" s="30" t="s">
        <v>13</v>
      </c>
      <c r="E85" s="35">
        <f>E90</f>
        <v>0</v>
      </c>
      <c r="F85" s="35">
        <f t="shared" ref="F85:K85" si="31">F90</f>
        <v>0</v>
      </c>
      <c r="G85" s="35">
        <f t="shared" si="31"/>
        <v>0</v>
      </c>
      <c r="H85" s="38">
        <f t="shared" si="31"/>
        <v>0</v>
      </c>
      <c r="I85" s="47">
        <f t="shared" si="31"/>
        <v>0</v>
      </c>
      <c r="J85" s="39">
        <f t="shared" si="31"/>
        <v>0</v>
      </c>
      <c r="K85" s="39">
        <f t="shared" si="31"/>
        <v>0</v>
      </c>
      <c r="L85" s="66"/>
      <c r="M85" s="98"/>
      <c r="N85" s="98"/>
      <c r="O85" s="64"/>
      <c r="P85" s="64"/>
    </row>
    <row r="86" spans="1:20" ht="42" x14ac:dyDescent="0.25">
      <c r="A86" s="101"/>
      <c r="B86" s="92"/>
      <c r="C86" s="95"/>
      <c r="D86" s="30" t="s">
        <v>14</v>
      </c>
      <c r="E86" s="35">
        <f>E91</f>
        <v>0</v>
      </c>
      <c r="F86" s="35">
        <f t="shared" ref="F86:K86" si="32">F91</f>
        <v>0</v>
      </c>
      <c r="G86" s="35">
        <f t="shared" si="32"/>
        <v>0</v>
      </c>
      <c r="H86" s="38">
        <f t="shared" si="32"/>
        <v>0</v>
      </c>
      <c r="I86" s="47">
        <f t="shared" si="32"/>
        <v>0</v>
      </c>
      <c r="J86" s="39">
        <f t="shared" si="32"/>
        <v>0</v>
      </c>
      <c r="K86" s="39">
        <f t="shared" si="32"/>
        <v>0</v>
      </c>
      <c r="L86" s="66"/>
      <c r="M86" s="98"/>
      <c r="N86" s="98"/>
      <c r="O86" s="64"/>
      <c r="P86" s="64"/>
    </row>
    <row r="87" spans="1:20" ht="42" x14ac:dyDescent="0.25">
      <c r="A87" s="101"/>
      <c r="B87" s="92"/>
      <c r="C87" s="95"/>
      <c r="D87" s="30" t="s">
        <v>15</v>
      </c>
      <c r="E87" s="35">
        <f>E92</f>
        <v>0</v>
      </c>
      <c r="F87" s="35">
        <f t="shared" ref="F87:K87" si="33">F92</f>
        <v>0</v>
      </c>
      <c r="G87" s="35">
        <f t="shared" si="33"/>
        <v>0</v>
      </c>
      <c r="H87" s="38">
        <f t="shared" si="33"/>
        <v>0</v>
      </c>
      <c r="I87" s="47">
        <f t="shared" si="33"/>
        <v>0</v>
      </c>
      <c r="J87" s="39">
        <f t="shared" si="33"/>
        <v>0</v>
      </c>
      <c r="K87" s="39">
        <f t="shared" si="33"/>
        <v>0</v>
      </c>
      <c r="L87" s="66"/>
      <c r="M87" s="98"/>
      <c r="N87" s="98"/>
      <c r="O87" s="64"/>
      <c r="P87" s="64"/>
    </row>
    <row r="88" spans="1:20" ht="42" x14ac:dyDescent="0.25">
      <c r="A88" s="102"/>
      <c r="B88" s="93"/>
      <c r="C88" s="96"/>
      <c r="D88" s="30" t="s">
        <v>16</v>
      </c>
      <c r="E88" s="35">
        <f>E93</f>
        <v>4280.1000000000004</v>
      </c>
      <c r="F88" s="35">
        <f t="shared" ref="F88:K88" si="34">F93</f>
        <v>0</v>
      </c>
      <c r="G88" s="35">
        <f t="shared" si="34"/>
        <v>0</v>
      </c>
      <c r="H88" s="38">
        <f t="shared" si="34"/>
        <v>1000</v>
      </c>
      <c r="I88" s="47">
        <f t="shared" si="34"/>
        <v>1280.0999999999999</v>
      </c>
      <c r="J88" s="39">
        <f t="shared" si="34"/>
        <v>1000</v>
      </c>
      <c r="K88" s="39">
        <f t="shared" si="34"/>
        <v>1000</v>
      </c>
      <c r="L88" s="67"/>
      <c r="M88" s="99"/>
      <c r="N88" s="99"/>
      <c r="O88" s="64"/>
      <c r="P88" s="64"/>
    </row>
    <row r="89" spans="1:20" ht="21" customHeight="1" x14ac:dyDescent="0.25">
      <c r="A89" s="100" t="s">
        <v>112</v>
      </c>
      <c r="B89" s="91" t="s">
        <v>113</v>
      </c>
      <c r="C89" s="94" t="s">
        <v>114</v>
      </c>
      <c r="D89" s="30" t="s">
        <v>12</v>
      </c>
      <c r="E89" s="35">
        <f>E90+E91+E92+E93</f>
        <v>4280.1000000000004</v>
      </c>
      <c r="F89" s="35">
        <f t="shared" ref="F89:K89" si="35">F90+F91+F92+F93</f>
        <v>0</v>
      </c>
      <c r="G89" s="35">
        <f t="shared" si="35"/>
        <v>0</v>
      </c>
      <c r="H89" s="38">
        <f t="shared" si="35"/>
        <v>1000</v>
      </c>
      <c r="I89" s="47">
        <f t="shared" si="35"/>
        <v>1280.0999999999999</v>
      </c>
      <c r="J89" s="39">
        <f t="shared" si="35"/>
        <v>1000</v>
      </c>
      <c r="K89" s="39">
        <f t="shared" si="35"/>
        <v>1000</v>
      </c>
      <c r="L89" s="65" t="s">
        <v>106</v>
      </c>
      <c r="M89" s="97" t="s">
        <v>107</v>
      </c>
      <c r="N89" s="97" t="s">
        <v>108</v>
      </c>
      <c r="O89" s="94" t="s">
        <v>109</v>
      </c>
      <c r="P89" s="94" t="s">
        <v>110</v>
      </c>
    </row>
    <row r="90" spans="1:20" ht="105" x14ac:dyDescent="0.25">
      <c r="A90" s="101"/>
      <c r="B90" s="92"/>
      <c r="C90" s="95"/>
      <c r="D90" s="30" t="s">
        <v>13</v>
      </c>
      <c r="E90" s="35">
        <f>F90+F90+G90+H90+I90+J90+K90</f>
        <v>0</v>
      </c>
      <c r="F90" s="35"/>
      <c r="G90" s="35"/>
      <c r="H90" s="38"/>
      <c r="I90" s="47"/>
      <c r="J90" s="39"/>
      <c r="K90" s="39"/>
      <c r="L90" s="66"/>
      <c r="M90" s="98"/>
      <c r="N90" s="98"/>
      <c r="O90" s="95"/>
      <c r="P90" s="95"/>
    </row>
    <row r="91" spans="1:20" ht="42" x14ac:dyDescent="0.25">
      <c r="A91" s="101"/>
      <c r="B91" s="92"/>
      <c r="C91" s="95"/>
      <c r="D91" s="30" t="s">
        <v>14</v>
      </c>
      <c r="E91" s="35">
        <f t="shared" ref="E91:E93" si="36">F91+F91+G91+H91+I91+J91+K91</f>
        <v>0</v>
      </c>
      <c r="F91" s="35"/>
      <c r="G91" s="35"/>
      <c r="H91" s="38"/>
      <c r="I91" s="37"/>
      <c r="J91" s="39"/>
      <c r="K91" s="39"/>
      <c r="L91" s="66"/>
      <c r="M91" s="98"/>
      <c r="N91" s="98"/>
      <c r="O91" s="95"/>
      <c r="P91" s="95"/>
    </row>
    <row r="92" spans="1:20" ht="42" x14ac:dyDescent="0.25">
      <c r="A92" s="101"/>
      <c r="B92" s="92"/>
      <c r="C92" s="95"/>
      <c r="D92" s="30" t="s">
        <v>15</v>
      </c>
      <c r="E92" s="35">
        <f t="shared" si="36"/>
        <v>0</v>
      </c>
      <c r="F92" s="35"/>
      <c r="G92" s="35"/>
      <c r="H92" s="38"/>
      <c r="I92" s="37"/>
      <c r="J92" s="39"/>
      <c r="K92" s="39"/>
      <c r="L92" s="66"/>
      <c r="M92" s="98"/>
      <c r="N92" s="98"/>
      <c r="O92" s="95"/>
      <c r="P92" s="95"/>
    </row>
    <row r="93" spans="1:20" ht="42" x14ac:dyDescent="0.25">
      <c r="A93" s="102"/>
      <c r="B93" s="93"/>
      <c r="C93" s="96"/>
      <c r="D93" s="30" t="s">
        <v>16</v>
      </c>
      <c r="E93" s="35">
        <f t="shared" si="36"/>
        <v>4280.1000000000004</v>
      </c>
      <c r="F93" s="35"/>
      <c r="G93" s="35"/>
      <c r="H93" s="38">
        <v>1000</v>
      </c>
      <c r="I93" s="47">
        <v>1280.0999999999999</v>
      </c>
      <c r="J93" s="39">
        <v>1000</v>
      </c>
      <c r="K93" s="39">
        <v>1000</v>
      </c>
      <c r="L93" s="67"/>
      <c r="M93" s="99"/>
      <c r="N93" s="99"/>
      <c r="O93" s="96"/>
      <c r="P93" s="96"/>
    </row>
    <row r="94" spans="1:20" ht="58.5" customHeight="1" x14ac:dyDescent="0.25">
      <c r="A94" s="84" t="s">
        <v>34</v>
      </c>
      <c r="B94" s="71" t="s">
        <v>37</v>
      </c>
      <c r="C94" s="64" t="s">
        <v>100</v>
      </c>
      <c r="D94" s="24" t="s">
        <v>12</v>
      </c>
      <c r="E94" s="35">
        <f>SUM(E95:E98)</f>
        <v>719011.30000000016</v>
      </c>
      <c r="F94" s="35">
        <f>F99+F109+F119+F129+F139</f>
        <v>110063.89999999998</v>
      </c>
      <c r="G94" s="35">
        <f>G99+G109+G119+G129+G139</f>
        <v>102944.59999999999</v>
      </c>
      <c r="H94" s="38">
        <f t="shared" ref="H94:K94" si="37">H99+H109+H119+H129+H139</f>
        <v>111239.39999999998</v>
      </c>
      <c r="I94" s="51">
        <f t="shared" si="37"/>
        <v>115123.6</v>
      </c>
      <c r="J94" s="39">
        <f t="shared" si="37"/>
        <v>144057.4</v>
      </c>
      <c r="K94" s="39">
        <f t="shared" si="37"/>
        <v>135582.39999999999</v>
      </c>
      <c r="L94" s="70" t="s">
        <v>23</v>
      </c>
      <c r="M94" s="68" t="s">
        <v>133</v>
      </c>
      <c r="N94" s="68" t="s">
        <v>44</v>
      </c>
      <c r="O94" s="64" t="s">
        <v>17</v>
      </c>
      <c r="P94" s="64" t="s">
        <v>17</v>
      </c>
    </row>
    <row r="95" spans="1:20" ht="131.25" customHeight="1" x14ac:dyDescent="0.25">
      <c r="A95" s="84"/>
      <c r="B95" s="71"/>
      <c r="C95" s="64"/>
      <c r="D95" s="24" t="s">
        <v>13</v>
      </c>
      <c r="E95" s="35">
        <f>E100+E110+E120+E130+E140</f>
        <v>627067.70000000007</v>
      </c>
      <c r="F95" s="35">
        <f>F100+F110+F120+F130+F140</f>
        <v>101953.5</v>
      </c>
      <c r="G95" s="35">
        <f t="shared" ref="G95:I95" si="38">G100+G110+G120+G130+G140</f>
        <v>95295.4</v>
      </c>
      <c r="H95" s="38">
        <f t="shared" si="38"/>
        <v>102661.7</v>
      </c>
      <c r="I95" s="51">
        <f t="shared" si="38"/>
        <v>105241.3</v>
      </c>
      <c r="J95" s="53">
        <f>J100+J110+J120+J130+J140</f>
        <v>115192.90000000001</v>
      </c>
      <c r="K95" s="53">
        <f>K100+K110+K120+K130+K140</f>
        <v>106722.90000000001</v>
      </c>
      <c r="L95" s="70"/>
      <c r="M95" s="68"/>
      <c r="N95" s="68"/>
      <c r="O95" s="64"/>
      <c r="P95" s="64"/>
      <c r="T95" s="34"/>
    </row>
    <row r="96" spans="1:20" ht="42" x14ac:dyDescent="0.25">
      <c r="A96" s="84"/>
      <c r="B96" s="71"/>
      <c r="C96" s="64"/>
      <c r="D96" s="24" t="s">
        <v>14</v>
      </c>
      <c r="E96" s="35">
        <f>E101+E111+E121+E131+E141</f>
        <v>0</v>
      </c>
      <c r="F96" s="35">
        <f t="shared" ref="F96:K96" si="39">F101+F111+F121+F131+F141</f>
        <v>0</v>
      </c>
      <c r="G96" s="35">
        <f t="shared" si="39"/>
        <v>0</v>
      </c>
      <c r="H96" s="38">
        <f t="shared" si="39"/>
        <v>0</v>
      </c>
      <c r="I96" s="51">
        <f t="shared" si="39"/>
        <v>0</v>
      </c>
      <c r="J96" s="39">
        <f t="shared" si="39"/>
        <v>0</v>
      </c>
      <c r="K96" s="39">
        <f t="shared" si="39"/>
        <v>0</v>
      </c>
      <c r="L96" s="70"/>
      <c r="M96" s="68"/>
      <c r="N96" s="68"/>
      <c r="O96" s="64"/>
      <c r="P96" s="64"/>
    </row>
    <row r="97" spans="1:45" ht="70.5" customHeight="1" x14ac:dyDescent="0.25">
      <c r="A97" s="84"/>
      <c r="B97" s="71"/>
      <c r="C97" s="64"/>
      <c r="D97" s="24" t="s">
        <v>15</v>
      </c>
      <c r="E97" s="35">
        <f>E102+E112+E122+E132+E142</f>
        <v>70083.3</v>
      </c>
      <c r="F97" s="35">
        <f>F102+F112+F122+F132+F142</f>
        <v>4712.3999999999996</v>
      </c>
      <c r="G97" s="35">
        <f t="shared" ref="G97:K97" si="40">G102+G112+G122+G132+G142</f>
        <v>4439</v>
      </c>
      <c r="H97" s="38">
        <f t="shared" si="40"/>
        <v>4017</v>
      </c>
      <c r="I97" s="51">
        <f t="shared" si="40"/>
        <v>6162.5</v>
      </c>
      <c r="J97" s="39">
        <f t="shared" si="40"/>
        <v>25376.2</v>
      </c>
      <c r="K97" s="39">
        <f t="shared" si="40"/>
        <v>25376.2</v>
      </c>
      <c r="L97" s="70"/>
      <c r="M97" s="68"/>
      <c r="N97" s="68"/>
      <c r="O97" s="64"/>
      <c r="P97" s="64"/>
    </row>
    <row r="98" spans="1:45" ht="42" x14ac:dyDescent="0.25">
      <c r="A98" s="84"/>
      <c r="B98" s="71"/>
      <c r="C98" s="64"/>
      <c r="D98" s="24" t="s">
        <v>16</v>
      </c>
      <c r="E98" s="35">
        <f>E103+E113+E123+E133+E143</f>
        <v>21860.3</v>
      </c>
      <c r="F98" s="35">
        <f>F103+F113+F123+F133+F143</f>
        <v>3397.9999999999995</v>
      </c>
      <c r="G98" s="35">
        <f t="shared" ref="G98:K98" si="41">G103+G113+G123+G133+G143</f>
        <v>3210.2</v>
      </c>
      <c r="H98" s="38">
        <f t="shared" si="41"/>
        <v>4560.7</v>
      </c>
      <c r="I98" s="51">
        <f t="shared" si="41"/>
        <v>3719.8</v>
      </c>
      <c r="J98" s="39">
        <f t="shared" si="41"/>
        <v>3488.3</v>
      </c>
      <c r="K98" s="39">
        <f t="shared" si="41"/>
        <v>3483.3</v>
      </c>
      <c r="L98" s="70"/>
      <c r="M98" s="68"/>
      <c r="N98" s="68"/>
      <c r="O98" s="64"/>
      <c r="P98" s="64"/>
    </row>
    <row r="99" spans="1:45" ht="39.75" customHeight="1" x14ac:dyDescent="0.25">
      <c r="A99" s="62" t="s">
        <v>35</v>
      </c>
      <c r="B99" s="71" t="s">
        <v>83</v>
      </c>
      <c r="C99" s="59" t="s">
        <v>101</v>
      </c>
      <c r="D99" s="24" t="s">
        <v>12</v>
      </c>
      <c r="E99" s="35">
        <f>E104</f>
        <v>8724</v>
      </c>
      <c r="F99" s="35">
        <f t="shared" ref="F99:K99" si="42">F104</f>
        <v>3551.7</v>
      </c>
      <c r="G99" s="35">
        <f t="shared" si="42"/>
        <v>1465.8</v>
      </c>
      <c r="H99" s="38">
        <f t="shared" si="42"/>
        <v>1528.9</v>
      </c>
      <c r="I99" s="51">
        <f t="shared" si="42"/>
        <v>744.8</v>
      </c>
      <c r="J99" s="39">
        <f t="shared" si="42"/>
        <v>721.4</v>
      </c>
      <c r="K99" s="39">
        <f t="shared" si="42"/>
        <v>711.4</v>
      </c>
      <c r="L99" s="70" t="s">
        <v>23</v>
      </c>
      <c r="M99" s="68" t="s">
        <v>133</v>
      </c>
      <c r="N99" s="68" t="s">
        <v>44</v>
      </c>
      <c r="O99" s="64" t="s">
        <v>17</v>
      </c>
      <c r="P99" s="64" t="s">
        <v>17</v>
      </c>
    </row>
    <row r="100" spans="1:45" ht="127.5" customHeight="1" x14ac:dyDescent="0.25">
      <c r="A100" s="62"/>
      <c r="B100" s="71"/>
      <c r="C100" s="59"/>
      <c r="D100" s="24" t="s">
        <v>13</v>
      </c>
      <c r="E100" s="35">
        <f>E105</f>
        <v>4714.8</v>
      </c>
      <c r="F100" s="35">
        <f t="shared" ref="F100:I100" si="43">F105</f>
        <v>3018</v>
      </c>
      <c r="G100" s="35">
        <f t="shared" si="43"/>
        <v>547.29999999999995</v>
      </c>
      <c r="H100" s="38">
        <f t="shared" si="43"/>
        <v>867.6</v>
      </c>
      <c r="I100" s="51">
        <f t="shared" si="43"/>
        <v>281.89999999999998</v>
      </c>
      <c r="J100" s="39">
        <f>J105</f>
        <v>0</v>
      </c>
      <c r="K100" s="39">
        <f>K105</f>
        <v>0</v>
      </c>
      <c r="L100" s="70"/>
      <c r="M100" s="68"/>
      <c r="N100" s="68"/>
      <c r="O100" s="64"/>
      <c r="P100" s="64"/>
    </row>
    <row r="101" spans="1:45" ht="42" x14ac:dyDescent="0.25">
      <c r="A101" s="62"/>
      <c r="B101" s="71"/>
      <c r="C101" s="59"/>
      <c r="D101" s="24" t="s">
        <v>14</v>
      </c>
      <c r="E101" s="35">
        <f t="shared" ref="E101:K103" si="44">E106</f>
        <v>0</v>
      </c>
      <c r="F101" s="35">
        <f t="shared" si="44"/>
        <v>0</v>
      </c>
      <c r="G101" s="35">
        <f t="shared" si="44"/>
        <v>0</v>
      </c>
      <c r="H101" s="38">
        <f t="shared" si="44"/>
        <v>0</v>
      </c>
      <c r="I101" s="51">
        <f t="shared" si="44"/>
        <v>0</v>
      </c>
      <c r="J101" s="39">
        <f t="shared" si="44"/>
        <v>0</v>
      </c>
      <c r="K101" s="39">
        <f t="shared" si="44"/>
        <v>0</v>
      </c>
      <c r="L101" s="70"/>
      <c r="M101" s="68"/>
      <c r="N101" s="68"/>
      <c r="O101" s="64"/>
      <c r="P101" s="64"/>
    </row>
    <row r="102" spans="1:45" ht="42" x14ac:dyDescent="0.25">
      <c r="A102" s="62"/>
      <c r="B102" s="71"/>
      <c r="C102" s="59"/>
      <c r="D102" s="24" t="s">
        <v>15</v>
      </c>
      <c r="E102" s="35">
        <f t="shared" si="44"/>
        <v>170</v>
      </c>
      <c r="F102" s="35">
        <f t="shared" si="44"/>
        <v>170</v>
      </c>
      <c r="G102" s="35">
        <f t="shared" si="44"/>
        <v>0</v>
      </c>
      <c r="H102" s="38">
        <f t="shared" si="44"/>
        <v>0</v>
      </c>
      <c r="I102" s="51">
        <f t="shared" si="44"/>
        <v>0</v>
      </c>
      <c r="J102" s="39">
        <f t="shared" si="44"/>
        <v>0</v>
      </c>
      <c r="K102" s="39">
        <f t="shared" si="44"/>
        <v>0</v>
      </c>
      <c r="L102" s="70"/>
      <c r="M102" s="68"/>
      <c r="N102" s="68"/>
      <c r="O102" s="64"/>
      <c r="P102" s="64"/>
    </row>
    <row r="103" spans="1:45" ht="48" customHeight="1" x14ac:dyDescent="0.25">
      <c r="A103" s="62"/>
      <c r="B103" s="71"/>
      <c r="C103" s="59"/>
      <c r="D103" s="24" t="s">
        <v>16</v>
      </c>
      <c r="E103" s="35">
        <f t="shared" si="44"/>
        <v>3839.2000000000003</v>
      </c>
      <c r="F103" s="35">
        <f t="shared" si="44"/>
        <v>363.7</v>
      </c>
      <c r="G103" s="42">
        <f t="shared" si="44"/>
        <v>918.5</v>
      </c>
      <c r="H103" s="42">
        <f t="shared" si="44"/>
        <v>661.3</v>
      </c>
      <c r="I103" s="51">
        <f t="shared" si="44"/>
        <v>462.9</v>
      </c>
      <c r="J103" s="42">
        <f t="shared" si="44"/>
        <v>721.4</v>
      </c>
      <c r="K103" s="42">
        <f t="shared" si="44"/>
        <v>711.4</v>
      </c>
      <c r="L103" s="70"/>
      <c r="M103" s="68"/>
      <c r="N103" s="68"/>
      <c r="O103" s="64"/>
      <c r="P103" s="64"/>
    </row>
    <row r="104" spans="1:45" s="2" customFormat="1" ht="73.5" customHeight="1" x14ac:dyDescent="0.25">
      <c r="A104" s="72" t="s">
        <v>36</v>
      </c>
      <c r="B104" s="73" t="s">
        <v>85</v>
      </c>
      <c r="C104" s="59" t="s">
        <v>101</v>
      </c>
      <c r="D104" s="22" t="s">
        <v>12</v>
      </c>
      <c r="E104" s="35">
        <f>E105+E106+E107+E108</f>
        <v>8724</v>
      </c>
      <c r="F104" s="35">
        <f t="shared" ref="F104:K104" si="45">F105+F106+F107+F108</f>
        <v>3551.7</v>
      </c>
      <c r="G104" s="35">
        <f t="shared" si="45"/>
        <v>1465.8</v>
      </c>
      <c r="H104" s="38">
        <f t="shared" si="45"/>
        <v>1528.9</v>
      </c>
      <c r="I104" s="51">
        <f t="shared" si="45"/>
        <v>744.8</v>
      </c>
      <c r="J104" s="41">
        <f t="shared" si="45"/>
        <v>721.4</v>
      </c>
      <c r="K104" s="41">
        <f t="shared" si="45"/>
        <v>711.4</v>
      </c>
      <c r="L104" s="60" t="s">
        <v>23</v>
      </c>
      <c r="M104" s="61" t="s">
        <v>133</v>
      </c>
      <c r="N104" s="61" t="s">
        <v>44</v>
      </c>
      <c r="O104" s="59" t="s">
        <v>49</v>
      </c>
      <c r="P104" s="59" t="s">
        <v>121</v>
      </c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1:45" s="2" customFormat="1" ht="141" customHeight="1" x14ac:dyDescent="0.25">
      <c r="A105" s="72"/>
      <c r="B105" s="73"/>
      <c r="C105" s="59"/>
      <c r="D105" s="22" t="s">
        <v>13</v>
      </c>
      <c r="E105" s="35">
        <f>F105+G105+H105+I105+J105+K105</f>
        <v>4714.8</v>
      </c>
      <c r="F105" s="35">
        <v>3018</v>
      </c>
      <c r="G105" s="35">
        <v>547.29999999999995</v>
      </c>
      <c r="H105" s="38">
        <v>867.6</v>
      </c>
      <c r="I105" s="47">
        <v>281.89999999999998</v>
      </c>
      <c r="J105" s="37"/>
      <c r="K105" s="39"/>
      <c r="L105" s="60"/>
      <c r="M105" s="61"/>
      <c r="N105" s="61"/>
      <c r="O105" s="59"/>
      <c r="P105" s="59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1:45" s="2" customFormat="1" ht="42" x14ac:dyDescent="0.25">
      <c r="A106" s="72"/>
      <c r="B106" s="73"/>
      <c r="C106" s="59"/>
      <c r="D106" s="22" t="s">
        <v>14</v>
      </c>
      <c r="E106" s="35">
        <f>F106+G106+H106+I106+J106+K106</f>
        <v>0</v>
      </c>
      <c r="F106" s="35"/>
      <c r="G106" s="35"/>
      <c r="H106" s="38"/>
      <c r="I106" s="37"/>
      <c r="J106" s="37"/>
      <c r="K106" s="39"/>
      <c r="L106" s="60"/>
      <c r="M106" s="61"/>
      <c r="N106" s="61"/>
      <c r="O106" s="59"/>
      <c r="P106" s="59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1:45" s="2" customFormat="1" ht="42" x14ac:dyDescent="0.25">
      <c r="A107" s="72"/>
      <c r="B107" s="73"/>
      <c r="C107" s="59"/>
      <c r="D107" s="22" t="s">
        <v>15</v>
      </c>
      <c r="E107" s="35">
        <f>F107+G107+H107+I107+J107+K107</f>
        <v>170</v>
      </c>
      <c r="F107" s="35">
        <v>170</v>
      </c>
      <c r="G107" s="35"/>
      <c r="H107" s="38"/>
      <c r="I107" s="40"/>
      <c r="J107" s="40"/>
      <c r="K107" s="41"/>
      <c r="L107" s="60"/>
      <c r="M107" s="61"/>
      <c r="N107" s="61"/>
      <c r="O107" s="59"/>
      <c r="P107" s="59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1:45" s="2" customFormat="1" ht="42" x14ac:dyDescent="0.25">
      <c r="A108" s="72"/>
      <c r="B108" s="73"/>
      <c r="C108" s="59"/>
      <c r="D108" s="22" t="s">
        <v>16</v>
      </c>
      <c r="E108" s="35">
        <f>F108+G108+H108+I108+J108+K108</f>
        <v>3839.2000000000003</v>
      </c>
      <c r="F108" s="35">
        <v>363.7</v>
      </c>
      <c r="G108" s="35">
        <v>918.5</v>
      </c>
      <c r="H108" s="38">
        <v>661.3</v>
      </c>
      <c r="I108" s="51">
        <v>462.9</v>
      </c>
      <c r="J108" s="41">
        <v>721.4</v>
      </c>
      <c r="K108" s="41">
        <v>711.4</v>
      </c>
      <c r="L108" s="60"/>
      <c r="M108" s="61"/>
      <c r="N108" s="61"/>
      <c r="O108" s="59"/>
      <c r="P108" s="59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1:45" s="2" customFormat="1" ht="44.25" customHeight="1" x14ac:dyDescent="0.25">
      <c r="A109" s="72" t="s">
        <v>59</v>
      </c>
      <c r="B109" s="73" t="s">
        <v>126</v>
      </c>
      <c r="C109" s="59" t="s">
        <v>98</v>
      </c>
      <c r="D109" s="22" t="s">
        <v>12</v>
      </c>
      <c r="E109" s="35">
        <f>E114</f>
        <v>618643</v>
      </c>
      <c r="F109" s="35">
        <f t="shared" ref="F109:K109" si="46">F114</f>
        <v>99060.599999999991</v>
      </c>
      <c r="G109" s="35">
        <f t="shared" si="46"/>
        <v>94229.8</v>
      </c>
      <c r="H109" s="38">
        <f t="shared" si="46"/>
        <v>102645.59999999999</v>
      </c>
      <c r="I109" s="51">
        <f t="shared" si="46"/>
        <v>104433.60000000001</v>
      </c>
      <c r="J109" s="39">
        <f t="shared" si="46"/>
        <v>113371.7</v>
      </c>
      <c r="K109" s="39">
        <f t="shared" si="46"/>
        <v>104901.7</v>
      </c>
      <c r="L109" s="60" t="s">
        <v>23</v>
      </c>
      <c r="M109" s="61" t="s">
        <v>133</v>
      </c>
      <c r="N109" s="61" t="s">
        <v>44</v>
      </c>
      <c r="O109" s="64" t="s">
        <v>17</v>
      </c>
      <c r="P109" s="64" t="s">
        <v>17</v>
      </c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1:45" s="2" customFormat="1" ht="85.5" customHeight="1" x14ac:dyDescent="0.25">
      <c r="A110" s="72"/>
      <c r="B110" s="73"/>
      <c r="C110" s="59"/>
      <c r="D110" s="22" t="s">
        <v>13</v>
      </c>
      <c r="E110" s="35">
        <f t="shared" ref="E110:F113" si="47">E115</f>
        <v>603037.5</v>
      </c>
      <c r="F110" s="35">
        <f t="shared" ref="F110:J110" si="48">F115</f>
        <v>96422.399999999994</v>
      </c>
      <c r="G110" s="35">
        <f t="shared" si="48"/>
        <v>92250.3</v>
      </c>
      <c r="H110" s="38">
        <f t="shared" si="48"/>
        <v>99204.2</v>
      </c>
      <c r="I110" s="47">
        <f t="shared" si="48"/>
        <v>101779</v>
      </c>
      <c r="J110" s="39">
        <f t="shared" si="48"/>
        <v>110925.8</v>
      </c>
      <c r="K110" s="39">
        <f>K115</f>
        <v>102455.8</v>
      </c>
      <c r="L110" s="60"/>
      <c r="M110" s="61"/>
      <c r="N110" s="61"/>
      <c r="O110" s="64"/>
      <c r="P110" s="64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1:45" s="2" customFormat="1" ht="42" x14ac:dyDescent="0.25">
      <c r="A111" s="72"/>
      <c r="B111" s="73"/>
      <c r="C111" s="59"/>
      <c r="D111" s="22" t="s">
        <v>14</v>
      </c>
      <c r="E111" s="35">
        <f t="shared" si="47"/>
        <v>0</v>
      </c>
      <c r="F111" s="35">
        <f t="shared" si="47"/>
        <v>0</v>
      </c>
      <c r="G111" s="35">
        <f t="shared" ref="G111:K113" si="49">G116</f>
        <v>0</v>
      </c>
      <c r="H111" s="38">
        <f t="shared" si="49"/>
        <v>0</v>
      </c>
      <c r="I111" s="47">
        <f t="shared" si="49"/>
        <v>0</v>
      </c>
      <c r="J111" s="39">
        <f t="shared" si="49"/>
        <v>0</v>
      </c>
      <c r="K111" s="39">
        <f t="shared" si="49"/>
        <v>0</v>
      </c>
      <c r="L111" s="60"/>
      <c r="M111" s="61"/>
      <c r="N111" s="61"/>
      <c r="O111" s="64"/>
      <c r="P111" s="64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1:45" s="2" customFormat="1" ht="42" x14ac:dyDescent="0.25">
      <c r="A112" s="72"/>
      <c r="B112" s="73"/>
      <c r="C112" s="59"/>
      <c r="D112" s="22" t="s">
        <v>15</v>
      </c>
      <c r="E112" s="35">
        <f t="shared" si="47"/>
        <v>0</v>
      </c>
      <c r="F112" s="35">
        <f t="shared" si="47"/>
        <v>0</v>
      </c>
      <c r="G112" s="35">
        <f t="shared" si="49"/>
        <v>0</v>
      </c>
      <c r="H112" s="38">
        <f t="shared" si="49"/>
        <v>0</v>
      </c>
      <c r="I112" s="47">
        <f t="shared" si="49"/>
        <v>0</v>
      </c>
      <c r="J112" s="39">
        <f t="shared" si="49"/>
        <v>0</v>
      </c>
      <c r="K112" s="39">
        <f t="shared" si="49"/>
        <v>0</v>
      </c>
      <c r="L112" s="60"/>
      <c r="M112" s="61"/>
      <c r="N112" s="61"/>
      <c r="O112" s="64"/>
      <c r="P112" s="64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1:45" s="2" customFormat="1" ht="54.75" customHeight="1" x14ac:dyDescent="0.25">
      <c r="A113" s="72"/>
      <c r="B113" s="73"/>
      <c r="C113" s="59"/>
      <c r="D113" s="22" t="s">
        <v>16</v>
      </c>
      <c r="E113" s="35">
        <f t="shared" si="47"/>
        <v>15605.5</v>
      </c>
      <c r="F113" s="35">
        <f t="shared" si="47"/>
        <v>2638.2</v>
      </c>
      <c r="G113" s="35">
        <f t="shared" si="49"/>
        <v>1979.5</v>
      </c>
      <c r="H113" s="38">
        <f t="shared" si="49"/>
        <v>3441.4</v>
      </c>
      <c r="I113" s="51">
        <f t="shared" si="49"/>
        <v>2654.6</v>
      </c>
      <c r="J113" s="39">
        <f t="shared" si="49"/>
        <v>2445.9</v>
      </c>
      <c r="K113" s="39">
        <f t="shared" si="49"/>
        <v>2445.9</v>
      </c>
      <c r="L113" s="60"/>
      <c r="M113" s="61"/>
      <c r="N113" s="61"/>
      <c r="O113" s="64"/>
      <c r="P113" s="64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1:45" s="2" customFormat="1" ht="63" customHeight="1" x14ac:dyDescent="0.25">
      <c r="A114" s="72" t="s">
        <v>65</v>
      </c>
      <c r="B114" s="73" t="s">
        <v>84</v>
      </c>
      <c r="C114" s="59" t="s">
        <v>98</v>
      </c>
      <c r="D114" s="22" t="s">
        <v>12</v>
      </c>
      <c r="E114" s="35">
        <f t="shared" ref="E114:K114" si="50">E115+E116+E117+E118</f>
        <v>618643</v>
      </c>
      <c r="F114" s="35">
        <f t="shared" si="50"/>
        <v>99060.599999999991</v>
      </c>
      <c r="G114" s="35">
        <f t="shared" si="50"/>
        <v>94229.8</v>
      </c>
      <c r="H114" s="38">
        <f t="shared" si="50"/>
        <v>102645.59999999999</v>
      </c>
      <c r="I114" s="51">
        <f t="shared" si="50"/>
        <v>104433.60000000001</v>
      </c>
      <c r="J114" s="39">
        <f t="shared" si="50"/>
        <v>113371.7</v>
      </c>
      <c r="K114" s="39">
        <f t="shared" si="50"/>
        <v>104901.7</v>
      </c>
      <c r="L114" s="60" t="s">
        <v>23</v>
      </c>
      <c r="M114" s="61" t="s">
        <v>133</v>
      </c>
      <c r="N114" s="61" t="s">
        <v>44</v>
      </c>
      <c r="O114" s="59" t="s">
        <v>130</v>
      </c>
      <c r="P114" s="59" t="s">
        <v>96</v>
      </c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1:45" s="2" customFormat="1" ht="175.5" customHeight="1" x14ac:dyDescent="0.25">
      <c r="A115" s="72"/>
      <c r="B115" s="73"/>
      <c r="C115" s="59"/>
      <c r="D115" s="22" t="s">
        <v>13</v>
      </c>
      <c r="E115" s="35">
        <f>F115+G115+H115+I115+J115+K115</f>
        <v>603037.5</v>
      </c>
      <c r="F115" s="35">
        <v>96422.399999999994</v>
      </c>
      <c r="G115" s="35">
        <v>92250.3</v>
      </c>
      <c r="H115" s="38">
        <v>99204.2</v>
      </c>
      <c r="I115" s="47">
        <v>101779</v>
      </c>
      <c r="J115" s="39">
        <v>110925.8</v>
      </c>
      <c r="K115" s="39">
        <v>102455.8</v>
      </c>
      <c r="L115" s="60"/>
      <c r="M115" s="61"/>
      <c r="N115" s="61"/>
      <c r="O115" s="59"/>
      <c r="P115" s="59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1:45" s="2" customFormat="1" ht="71.25" customHeight="1" x14ac:dyDescent="0.25">
      <c r="A116" s="72"/>
      <c r="B116" s="73"/>
      <c r="C116" s="59"/>
      <c r="D116" s="22" t="s">
        <v>14</v>
      </c>
      <c r="E116" s="35">
        <f>F116+G116+H116+I116+J116+K116</f>
        <v>0</v>
      </c>
      <c r="F116" s="35"/>
      <c r="G116" s="35"/>
      <c r="H116" s="38"/>
      <c r="I116" s="37"/>
      <c r="J116" s="39"/>
      <c r="K116" s="39"/>
      <c r="L116" s="60"/>
      <c r="M116" s="61"/>
      <c r="N116" s="61"/>
      <c r="O116" s="59"/>
      <c r="P116" s="59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1:45" s="2" customFormat="1" ht="42.75" customHeight="1" x14ac:dyDescent="0.25">
      <c r="A117" s="72"/>
      <c r="B117" s="73"/>
      <c r="C117" s="59"/>
      <c r="D117" s="22" t="s">
        <v>15</v>
      </c>
      <c r="E117" s="35">
        <f>F117+G117+H117+I117+J117+K117</f>
        <v>0</v>
      </c>
      <c r="F117" s="35"/>
      <c r="G117" s="35"/>
      <c r="H117" s="38"/>
      <c r="I117" s="37"/>
      <c r="J117" s="39"/>
      <c r="K117" s="39"/>
      <c r="L117" s="60"/>
      <c r="M117" s="61"/>
      <c r="N117" s="61"/>
      <c r="O117" s="59"/>
      <c r="P117" s="59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1:45" s="2" customFormat="1" ht="44.25" customHeight="1" x14ac:dyDescent="0.25">
      <c r="A118" s="72"/>
      <c r="B118" s="73"/>
      <c r="C118" s="59"/>
      <c r="D118" s="22" t="s">
        <v>16</v>
      </c>
      <c r="E118" s="35">
        <f>F118+G118+H118+I118+J118+K118</f>
        <v>15605.5</v>
      </c>
      <c r="F118" s="35">
        <v>2638.2</v>
      </c>
      <c r="G118" s="35">
        <v>1979.5</v>
      </c>
      <c r="H118" s="38">
        <v>3441.4</v>
      </c>
      <c r="I118" s="51">
        <v>2654.6</v>
      </c>
      <c r="J118" s="39">
        <v>2445.9</v>
      </c>
      <c r="K118" s="39">
        <v>2445.9</v>
      </c>
      <c r="L118" s="60"/>
      <c r="M118" s="61"/>
      <c r="N118" s="61"/>
      <c r="O118" s="59"/>
      <c r="P118" s="59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45" ht="58.5" customHeight="1" x14ac:dyDescent="0.25">
      <c r="A119" s="62" t="s">
        <v>60</v>
      </c>
      <c r="B119" s="71" t="s">
        <v>128</v>
      </c>
      <c r="C119" s="64" t="s">
        <v>101</v>
      </c>
      <c r="D119" s="24" t="s">
        <v>12</v>
      </c>
      <c r="E119" s="35">
        <f>E124</f>
        <v>15473.4</v>
      </c>
      <c r="F119" s="35">
        <f t="shared" ref="F119:K119" si="51">F124</f>
        <v>2286.7000000000003</v>
      </c>
      <c r="G119" s="35">
        <f t="shared" si="51"/>
        <v>2207.4</v>
      </c>
      <c r="H119" s="38">
        <f t="shared" si="51"/>
        <v>2333.3000000000002</v>
      </c>
      <c r="I119" s="51">
        <f t="shared" si="51"/>
        <v>2850</v>
      </c>
      <c r="J119" s="39">
        <f t="shared" si="51"/>
        <v>2898</v>
      </c>
      <c r="K119" s="39">
        <f t="shared" si="51"/>
        <v>2898</v>
      </c>
      <c r="L119" s="70" t="s">
        <v>23</v>
      </c>
      <c r="M119" s="68" t="s">
        <v>133</v>
      </c>
      <c r="N119" s="68" t="s">
        <v>44</v>
      </c>
      <c r="O119" s="64" t="s">
        <v>17</v>
      </c>
      <c r="P119" s="64" t="s">
        <v>17</v>
      </c>
    </row>
    <row r="120" spans="1:45" ht="129" customHeight="1" x14ac:dyDescent="0.25">
      <c r="A120" s="62"/>
      <c r="B120" s="71"/>
      <c r="C120" s="64"/>
      <c r="D120" s="24" t="s">
        <v>13</v>
      </c>
      <c r="E120" s="35">
        <f t="shared" ref="E120:K123" si="52">E125</f>
        <v>14292.6</v>
      </c>
      <c r="F120" s="35">
        <f t="shared" si="52"/>
        <v>2183.8000000000002</v>
      </c>
      <c r="G120" s="35">
        <f t="shared" si="52"/>
        <v>2032.4</v>
      </c>
      <c r="H120" s="38">
        <f t="shared" si="52"/>
        <v>2131.9</v>
      </c>
      <c r="I120" s="47">
        <f t="shared" si="52"/>
        <v>2540.5</v>
      </c>
      <c r="J120" s="39">
        <f>J125</f>
        <v>2702</v>
      </c>
      <c r="K120" s="39">
        <f t="shared" si="52"/>
        <v>2702</v>
      </c>
      <c r="L120" s="70"/>
      <c r="M120" s="68"/>
      <c r="N120" s="68"/>
      <c r="O120" s="64"/>
      <c r="P120" s="64"/>
    </row>
    <row r="121" spans="1:45" ht="42" x14ac:dyDescent="0.25">
      <c r="A121" s="62"/>
      <c r="B121" s="71"/>
      <c r="C121" s="64"/>
      <c r="D121" s="24" t="s">
        <v>14</v>
      </c>
      <c r="E121" s="35">
        <f t="shared" si="52"/>
        <v>0</v>
      </c>
      <c r="F121" s="35">
        <f t="shared" si="52"/>
        <v>0</v>
      </c>
      <c r="G121" s="35">
        <f t="shared" si="52"/>
        <v>0</v>
      </c>
      <c r="H121" s="38">
        <f t="shared" si="52"/>
        <v>0</v>
      </c>
      <c r="I121" s="47">
        <f t="shared" si="52"/>
        <v>0</v>
      </c>
      <c r="J121" s="39">
        <f t="shared" si="52"/>
        <v>0</v>
      </c>
      <c r="K121" s="39">
        <f t="shared" si="52"/>
        <v>0</v>
      </c>
      <c r="L121" s="70"/>
      <c r="M121" s="68"/>
      <c r="N121" s="68"/>
      <c r="O121" s="64"/>
      <c r="P121" s="64"/>
    </row>
    <row r="122" spans="1:45" ht="43.5" customHeight="1" x14ac:dyDescent="0.25">
      <c r="A122" s="62"/>
      <c r="B122" s="71"/>
      <c r="C122" s="64"/>
      <c r="D122" s="24" t="s">
        <v>15</v>
      </c>
      <c r="E122" s="35">
        <f t="shared" si="52"/>
        <v>0</v>
      </c>
      <c r="F122" s="35">
        <f t="shared" si="52"/>
        <v>0</v>
      </c>
      <c r="G122" s="35">
        <f t="shared" si="52"/>
        <v>0</v>
      </c>
      <c r="H122" s="38">
        <f t="shared" si="52"/>
        <v>0</v>
      </c>
      <c r="I122" s="47">
        <f t="shared" si="52"/>
        <v>0</v>
      </c>
      <c r="J122" s="39">
        <f t="shared" si="52"/>
        <v>0</v>
      </c>
      <c r="K122" s="39">
        <f t="shared" si="52"/>
        <v>0</v>
      </c>
      <c r="L122" s="70"/>
      <c r="M122" s="68"/>
      <c r="N122" s="68"/>
      <c r="O122" s="64"/>
      <c r="P122" s="64"/>
    </row>
    <row r="123" spans="1:45" ht="120.75" customHeight="1" x14ac:dyDescent="0.25">
      <c r="A123" s="62"/>
      <c r="B123" s="71"/>
      <c r="C123" s="64"/>
      <c r="D123" s="24" t="s">
        <v>16</v>
      </c>
      <c r="E123" s="35">
        <f t="shared" si="52"/>
        <v>1180.8</v>
      </c>
      <c r="F123" s="35">
        <f t="shared" si="52"/>
        <v>102.9</v>
      </c>
      <c r="G123" s="35">
        <f t="shared" si="52"/>
        <v>175</v>
      </c>
      <c r="H123" s="38">
        <f t="shared" si="52"/>
        <v>201.4</v>
      </c>
      <c r="I123" s="51">
        <f t="shared" si="52"/>
        <v>309.5</v>
      </c>
      <c r="J123" s="39">
        <f t="shared" si="52"/>
        <v>196</v>
      </c>
      <c r="K123" s="39">
        <f t="shared" si="52"/>
        <v>196</v>
      </c>
      <c r="L123" s="70"/>
      <c r="M123" s="68"/>
      <c r="N123" s="68"/>
      <c r="O123" s="64"/>
      <c r="P123" s="64"/>
    </row>
    <row r="124" spans="1:45" s="2" customFormat="1" ht="36" customHeight="1" x14ac:dyDescent="0.25">
      <c r="A124" s="72" t="s">
        <v>61</v>
      </c>
      <c r="B124" s="73" t="s">
        <v>82</v>
      </c>
      <c r="C124" s="59" t="s">
        <v>116</v>
      </c>
      <c r="D124" s="22" t="s">
        <v>12</v>
      </c>
      <c r="E124" s="35">
        <f t="shared" ref="E124" si="53">E125+E126+E127+E128</f>
        <v>15473.4</v>
      </c>
      <c r="F124" s="35">
        <f t="shared" ref="F124:K124" si="54">SUM(F125:F128)</f>
        <v>2286.7000000000003</v>
      </c>
      <c r="G124" s="35">
        <f t="shared" si="54"/>
        <v>2207.4</v>
      </c>
      <c r="H124" s="38">
        <f t="shared" si="54"/>
        <v>2333.3000000000002</v>
      </c>
      <c r="I124" s="51">
        <f t="shared" si="54"/>
        <v>2850</v>
      </c>
      <c r="J124" s="39">
        <f t="shared" si="54"/>
        <v>2898</v>
      </c>
      <c r="K124" s="39">
        <f t="shared" si="54"/>
        <v>2898</v>
      </c>
      <c r="L124" s="60" t="s">
        <v>23</v>
      </c>
      <c r="M124" s="61" t="s">
        <v>133</v>
      </c>
      <c r="N124" s="61" t="s">
        <v>44</v>
      </c>
      <c r="O124" s="59" t="s">
        <v>95</v>
      </c>
      <c r="P124" s="59" t="s">
        <v>120</v>
      </c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1:45" s="2" customFormat="1" ht="138.75" customHeight="1" x14ac:dyDescent="0.25">
      <c r="A125" s="72"/>
      <c r="B125" s="73"/>
      <c r="C125" s="59"/>
      <c r="D125" s="22" t="s">
        <v>13</v>
      </c>
      <c r="E125" s="35">
        <f>F125+G125+H125+I125+J125+K125</f>
        <v>14292.6</v>
      </c>
      <c r="F125" s="35">
        <v>2183.8000000000002</v>
      </c>
      <c r="G125" s="35">
        <v>2032.4</v>
      </c>
      <c r="H125" s="38">
        <v>2131.9</v>
      </c>
      <c r="I125" s="47">
        <v>2540.5</v>
      </c>
      <c r="J125" s="39">
        <v>2702</v>
      </c>
      <c r="K125" s="39">
        <v>2702</v>
      </c>
      <c r="L125" s="60"/>
      <c r="M125" s="61"/>
      <c r="N125" s="61"/>
      <c r="O125" s="59"/>
      <c r="P125" s="59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1:45" s="2" customFormat="1" ht="42" x14ac:dyDescent="0.25">
      <c r="A126" s="72"/>
      <c r="B126" s="73"/>
      <c r="C126" s="59"/>
      <c r="D126" s="22" t="s">
        <v>14</v>
      </c>
      <c r="E126" s="35">
        <f>F126+G126+H126+I126+J126+K126</f>
        <v>0</v>
      </c>
      <c r="F126" s="35">
        <v>0</v>
      </c>
      <c r="G126" s="35">
        <v>0</v>
      </c>
      <c r="H126" s="38">
        <v>0</v>
      </c>
      <c r="I126" s="47">
        <v>0</v>
      </c>
      <c r="J126" s="39">
        <v>0</v>
      </c>
      <c r="K126" s="39">
        <v>0</v>
      </c>
      <c r="L126" s="60"/>
      <c r="M126" s="61"/>
      <c r="N126" s="61"/>
      <c r="O126" s="59"/>
      <c r="P126" s="59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1:45" s="2" customFormat="1" ht="42" x14ac:dyDescent="0.25">
      <c r="A127" s="72"/>
      <c r="B127" s="73"/>
      <c r="C127" s="59"/>
      <c r="D127" s="22" t="s">
        <v>15</v>
      </c>
      <c r="E127" s="35">
        <f>F127+G127+H127+I127+J127+K127</f>
        <v>0</v>
      </c>
      <c r="F127" s="35">
        <v>0</v>
      </c>
      <c r="G127" s="35">
        <v>0</v>
      </c>
      <c r="H127" s="38">
        <v>0</v>
      </c>
      <c r="I127" s="47">
        <v>0</v>
      </c>
      <c r="J127" s="39">
        <v>0</v>
      </c>
      <c r="K127" s="39">
        <v>0</v>
      </c>
      <c r="L127" s="60"/>
      <c r="M127" s="61"/>
      <c r="N127" s="61"/>
      <c r="O127" s="59"/>
      <c r="P127" s="59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1:45" s="2" customFormat="1" ht="45" customHeight="1" x14ac:dyDescent="0.25">
      <c r="A128" s="72"/>
      <c r="B128" s="73"/>
      <c r="C128" s="59"/>
      <c r="D128" s="22" t="s">
        <v>16</v>
      </c>
      <c r="E128" s="35">
        <f>F128+G128+H128+I128+J128+K128</f>
        <v>1180.8</v>
      </c>
      <c r="F128" s="35">
        <v>102.9</v>
      </c>
      <c r="G128" s="35">
        <v>175</v>
      </c>
      <c r="H128" s="38">
        <v>201.4</v>
      </c>
      <c r="I128" s="51">
        <v>309.5</v>
      </c>
      <c r="J128" s="41">
        <v>196</v>
      </c>
      <c r="K128" s="41">
        <v>196</v>
      </c>
      <c r="L128" s="60"/>
      <c r="M128" s="61"/>
      <c r="N128" s="61"/>
      <c r="O128" s="59"/>
      <c r="P128" s="59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1:16" ht="32.25" customHeight="1" x14ac:dyDescent="0.25">
      <c r="A129" s="62" t="s">
        <v>80</v>
      </c>
      <c r="B129" s="71" t="s">
        <v>118</v>
      </c>
      <c r="C129" s="64" t="s">
        <v>101</v>
      </c>
      <c r="D129" s="24" t="s">
        <v>12</v>
      </c>
      <c r="E129" s="35">
        <f>E134</f>
        <v>2442.1999999999998</v>
      </c>
      <c r="F129" s="35">
        <f t="shared" ref="F129:K129" si="55">F134</f>
        <v>408.9</v>
      </c>
      <c r="G129" s="35">
        <f t="shared" si="55"/>
        <v>207.7</v>
      </c>
      <c r="H129" s="38">
        <f t="shared" si="55"/>
        <v>503.20000000000005</v>
      </c>
      <c r="I129" s="51">
        <f t="shared" si="55"/>
        <v>608.40000000000009</v>
      </c>
      <c r="J129" s="39">
        <f t="shared" si="55"/>
        <v>354.5</v>
      </c>
      <c r="K129" s="39">
        <f t="shared" si="55"/>
        <v>359.5</v>
      </c>
      <c r="L129" s="70" t="s">
        <v>23</v>
      </c>
      <c r="M129" s="68" t="s">
        <v>133</v>
      </c>
      <c r="N129" s="68" t="s">
        <v>44</v>
      </c>
      <c r="O129" s="64" t="s">
        <v>17</v>
      </c>
      <c r="P129" s="64" t="s">
        <v>17</v>
      </c>
    </row>
    <row r="130" spans="1:16" ht="99.75" customHeight="1" x14ac:dyDescent="0.25">
      <c r="A130" s="62"/>
      <c r="B130" s="71"/>
      <c r="C130" s="64"/>
      <c r="D130" s="24" t="s">
        <v>13</v>
      </c>
      <c r="E130" s="35">
        <f>E135</f>
        <v>1207.4000000000001</v>
      </c>
      <c r="F130" s="35">
        <f t="shared" ref="F130:K130" si="56">F135</f>
        <v>115.7</v>
      </c>
      <c r="G130" s="35">
        <f t="shared" si="56"/>
        <v>70.5</v>
      </c>
      <c r="H130" s="38">
        <f t="shared" si="56"/>
        <v>246.6</v>
      </c>
      <c r="I130" s="47">
        <f t="shared" si="56"/>
        <v>315.60000000000002</v>
      </c>
      <c r="J130" s="39">
        <f t="shared" si="56"/>
        <v>229.5</v>
      </c>
      <c r="K130" s="39">
        <f t="shared" si="56"/>
        <v>229.5</v>
      </c>
      <c r="L130" s="70"/>
      <c r="M130" s="68"/>
      <c r="N130" s="68"/>
      <c r="O130" s="64"/>
      <c r="P130" s="64"/>
    </row>
    <row r="131" spans="1:16" ht="42" x14ac:dyDescent="0.25">
      <c r="A131" s="62"/>
      <c r="B131" s="71"/>
      <c r="C131" s="64"/>
      <c r="D131" s="24" t="s">
        <v>14</v>
      </c>
      <c r="E131" s="35">
        <f t="shared" ref="E131:K133" si="57">E136</f>
        <v>0</v>
      </c>
      <c r="F131" s="35">
        <f t="shared" si="57"/>
        <v>0</v>
      </c>
      <c r="G131" s="35">
        <f t="shared" si="57"/>
        <v>0</v>
      </c>
      <c r="H131" s="38">
        <f t="shared" si="57"/>
        <v>0</v>
      </c>
      <c r="I131" s="47">
        <f t="shared" si="57"/>
        <v>0</v>
      </c>
      <c r="J131" s="39">
        <f t="shared" si="57"/>
        <v>0</v>
      </c>
      <c r="K131" s="39">
        <f t="shared" si="57"/>
        <v>0</v>
      </c>
      <c r="L131" s="70"/>
      <c r="M131" s="68"/>
      <c r="N131" s="68"/>
      <c r="O131" s="64"/>
      <c r="P131" s="64"/>
    </row>
    <row r="132" spans="1:16" ht="42" x14ac:dyDescent="0.25">
      <c r="A132" s="62"/>
      <c r="B132" s="71"/>
      <c r="C132" s="64"/>
      <c r="D132" s="24" t="s">
        <v>15</v>
      </c>
      <c r="E132" s="35">
        <f t="shared" si="57"/>
        <v>0</v>
      </c>
      <c r="F132" s="35">
        <f t="shared" si="57"/>
        <v>0</v>
      </c>
      <c r="G132" s="35">
        <f t="shared" si="57"/>
        <v>0</v>
      </c>
      <c r="H132" s="38">
        <f t="shared" si="57"/>
        <v>0</v>
      </c>
      <c r="I132" s="47">
        <f t="shared" si="57"/>
        <v>0</v>
      </c>
      <c r="J132" s="39">
        <f t="shared" si="57"/>
        <v>0</v>
      </c>
      <c r="K132" s="39">
        <f t="shared" si="57"/>
        <v>0</v>
      </c>
      <c r="L132" s="70"/>
      <c r="M132" s="68"/>
      <c r="N132" s="68"/>
      <c r="O132" s="64"/>
      <c r="P132" s="64"/>
    </row>
    <row r="133" spans="1:16" ht="59.25" customHeight="1" x14ac:dyDescent="0.25">
      <c r="A133" s="62"/>
      <c r="B133" s="71"/>
      <c r="C133" s="64"/>
      <c r="D133" s="24" t="s">
        <v>16</v>
      </c>
      <c r="E133" s="35">
        <f t="shared" si="57"/>
        <v>1234.8</v>
      </c>
      <c r="F133" s="35">
        <f t="shared" si="57"/>
        <v>293.2</v>
      </c>
      <c r="G133" s="35">
        <f t="shared" si="57"/>
        <v>137.19999999999999</v>
      </c>
      <c r="H133" s="38">
        <f t="shared" si="57"/>
        <v>256.60000000000002</v>
      </c>
      <c r="I133" s="51">
        <f t="shared" si="57"/>
        <v>292.8</v>
      </c>
      <c r="J133" s="39">
        <f t="shared" si="57"/>
        <v>125</v>
      </c>
      <c r="K133" s="39">
        <f t="shared" si="57"/>
        <v>130</v>
      </c>
      <c r="L133" s="70"/>
      <c r="M133" s="68"/>
      <c r="N133" s="68"/>
      <c r="O133" s="64"/>
      <c r="P133" s="64"/>
    </row>
    <row r="134" spans="1:16" ht="51" customHeight="1" x14ac:dyDescent="0.25">
      <c r="A134" s="72" t="s">
        <v>81</v>
      </c>
      <c r="B134" s="73" t="s">
        <v>45</v>
      </c>
      <c r="C134" s="59" t="s">
        <v>101</v>
      </c>
      <c r="D134" s="22" t="s">
        <v>12</v>
      </c>
      <c r="E134" s="35">
        <f>E135+E136+E137+E138</f>
        <v>2442.1999999999998</v>
      </c>
      <c r="F134" s="35">
        <f t="shared" ref="F134:K134" si="58">SUM(F135:F138)</f>
        <v>408.9</v>
      </c>
      <c r="G134" s="35">
        <f t="shared" si="58"/>
        <v>207.7</v>
      </c>
      <c r="H134" s="38">
        <f t="shared" si="58"/>
        <v>503.20000000000005</v>
      </c>
      <c r="I134" s="51">
        <f t="shared" si="58"/>
        <v>608.40000000000009</v>
      </c>
      <c r="J134" s="39">
        <f t="shared" si="58"/>
        <v>354.5</v>
      </c>
      <c r="K134" s="39">
        <f t="shared" si="58"/>
        <v>359.5</v>
      </c>
      <c r="L134" s="60" t="s">
        <v>23</v>
      </c>
      <c r="M134" s="61" t="s">
        <v>133</v>
      </c>
      <c r="N134" s="61" t="s">
        <v>44</v>
      </c>
      <c r="O134" s="59" t="s">
        <v>50</v>
      </c>
      <c r="P134" s="59" t="s">
        <v>78</v>
      </c>
    </row>
    <row r="135" spans="1:16" ht="105" x14ac:dyDescent="0.25">
      <c r="A135" s="72"/>
      <c r="B135" s="73"/>
      <c r="C135" s="59"/>
      <c r="D135" s="22" t="s">
        <v>13</v>
      </c>
      <c r="E135" s="35">
        <f>SUM(F135:K135)</f>
        <v>1207.4000000000001</v>
      </c>
      <c r="F135" s="35">
        <v>115.7</v>
      </c>
      <c r="G135" s="35">
        <v>70.5</v>
      </c>
      <c r="H135" s="38">
        <v>246.6</v>
      </c>
      <c r="I135" s="47">
        <v>315.60000000000002</v>
      </c>
      <c r="J135" s="39">
        <v>229.5</v>
      </c>
      <c r="K135" s="39">
        <v>229.5</v>
      </c>
      <c r="L135" s="60"/>
      <c r="M135" s="61"/>
      <c r="N135" s="61"/>
      <c r="O135" s="59"/>
      <c r="P135" s="59"/>
    </row>
    <row r="136" spans="1:16" ht="42" x14ac:dyDescent="0.25">
      <c r="A136" s="72"/>
      <c r="B136" s="73"/>
      <c r="C136" s="59"/>
      <c r="D136" s="22" t="s">
        <v>14</v>
      </c>
      <c r="E136" s="35">
        <f>SUM(F136:K136)</f>
        <v>0</v>
      </c>
      <c r="F136" s="35"/>
      <c r="G136" s="35"/>
      <c r="H136" s="38"/>
      <c r="I136" s="40"/>
      <c r="J136" s="41"/>
      <c r="K136" s="41"/>
      <c r="L136" s="60"/>
      <c r="M136" s="61"/>
      <c r="N136" s="61"/>
      <c r="O136" s="59"/>
      <c r="P136" s="59"/>
    </row>
    <row r="137" spans="1:16" ht="42" x14ac:dyDescent="0.25">
      <c r="A137" s="72"/>
      <c r="B137" s="73"/>
      <c r="C137" s="59"/>
      <c r="D137" s="22" t="s">
        <v>15</v>
      </c>
      <c r="E137" s="35">
        <f>SUM(F137:K137)</f>
        <v>0</v>
      </c>
      <c r="F137" s="35"/>
      <c r="G137" s="35"/>
      <c r="H137" s="38"/>
      <c r="I137" s="40"/>
      <c r="J137" s="41"/>
      <c r="K137" s="41"/>
      <c r="L137" s="60"/>
      <c r="M137" s="61"/>
      <c r="N137" s="61"/>
      <c r="O137" s="59"/>
      <c r="P137" s="59"/>
    </row>
    <row r="138" spans="1:16" s="5" customFormat="1" ht="42" x14ac:dyDescent="0.25">
      <c r="A138" s="72"/>
      <c r="B138" s="73"/>
      <c r="C138" s="59"/>
      <c r="D138" s="22" t="s">
        <v>16</v>
      </c>
      <c r="E138" s="35">
        <f>SUM(F138:K138)</f>
        <v>1234.8</v>
      </c>
      <c r="F138" s="35">
        <v>293.2</v>
      </c>
      <c r="G138" s="35">
        <v>137.19999999999999</v>
      </c>
      <c r="H138" s="38">
        <v>256.60000000000002</v>
      </c>
      <c r="I138" s="41">
        <v>292.8</v>
      </c>
      <c r="J138" s="41">
        <v>125</v>
      </c>
      <c r="K138" s="41">
        <v>130</v>
      </c>
      <c r="L138" s="60"/>
      <c r="M138" s="61"/>
      <c r="N138" s="61"/>
      <c r="O138" s="59"/>
      <c r="P138" s="59"/>
    </row>
    <row r="139" spans="1:16" s="5" customFormat="1" ht="58.5" customHeight="1" x14ac:dyDescent="0.25">
      <c r="A139" s="58" t="s">
        <v>92</v>
      </c>
      <c r="B139" s="59" t="s">
        <v>90</v>
      </c>
      <c r="C139" s="59" t="s">
        <v>98</v>
      </c>
      <c r="D139" s="22" t="s">
        <v>12</v>
      </c>
      <c r="E139" s="35">
        <f>E144</f>
        <v>73728.7</v>
      </c>
      <c r="F139" s="35">
        <f t="shared" ref="F139:K139" si="59">F144</f>
        <v>4756</v>
      </c>
      <c r="G139" s="35">
        <f t="shared" si="59"/>
        <v>4833.8999999999996</v>
      </c>
      <c r="H139" s="38">
        <f t="shared" si="59"/>
        <v>4228.3999999999996</v>
      </c>
      <c r="I139" s="41">
        <f t="shared" si="59"/>
        <v>6486.8</v>
      </c>
      <c r="J139" s="41">
        <f t="shared" si="59"/>
        <v>26711.8</v>
      </c>
      <c r="K139" s="41">
        <f t="shared" si="59"/>
        <v>26711.8</v>
      </c>
      <c r="L139" s="60" t="s">
        <v>23</v>
      </c>
      <c r="M139" s="61" t="s">
        <v>133</v>
      </c>
      <c r="N139" s="61" t="s">
        <v>44</v>
      </c>
      <c r="O139" s="59" t="s">
        <v>17</v>
      </c>
      <c r="P139" s="59" t="s">
        <v>17</v>
      </c>
    </row>
    <row r="140" spans="1:16" s="5" customFormat="1" ht="124.5" customHeight="1" x14ac:dyDescent="0.25">
      <c r="A140" s="58"/>
      <c r="B140" s="59"/>
      <c r="C140" s="59"/>
      <c r="D140" s="22" t="s">
        <v>13</v>
      </c>
      <c r="E140" s="35">
        <f>E145</f>
        <v>3815.4</v>
      </c>
      <c r="F140" s="35">
        <f t="shared" ref="F140:K140" si="60">F145</f>
        <v>213.6</v>
      </c>
      <c r="G140" s="35">
        <f t="shared" si="60"/>
        <v>394.9</v>
      </c>
      <c r="H140" s="38">
        <f t="shared" si="60"/>
        <v>211.4</v>
      </c>
      <c r="I140" s="41">
        <f t="shared" si="60"/>
        <v>324.3</v>
      </c>
      <c r="J140" s="41">
        <f t="shared" si="60"/>
        <v>1335.6</v>
      </c>
      <c r="K140" s="41">
        <f t="shared" si="60"/>
        <v>1335.6</v>
      </c>
      <c r="L140" s="60"/>
      <c r="M140" s="61"/>
      <c r="N140" s="61"/>
      <c r="O140" s="59"/>
      <c r="P140" s="59"/>
    </row>
    <row r="141" spans="1:16" s="5" customFormat="1" ht="42" x14ac:dyDescent="0.25">
      <c r="A141" s="58"/>
      <c r="B141" s="59"/>
      <c r="C141" s="59"/>
      <c r="D141" s="22" t="s">
        <v>14</v>
      </c>
      <c r="E141" s="35">
        <f t="shared" ref="E141:K141" si="61">E146</f>
        <v>0</v>
      </c>
      <c r="F141" s="35">
        <f t="shared" si="61"/>
        <v>0</v>
      </c>
      <c r="G141" s="35">
        <f t="shared" si="61"/>
        <v>0</v>
      </c>
      <c r="H141" s="38">
        <f t="shared" si="61"/>
        <v>0</v>
      </c>
      <c r="I141" s="47">
        <f t="shared" si="61"/>
        <v>0</v>
      </c>
      <c r="J141" s="36">
        <f t="shared" si="61"/>
        <v>0</v>
      </c>
      <c r="K141" s="36">
        <f t="shared" si="61"/>
        <v>0</v>
      </c>
      <c r="L141" s="60"/>
      <c r="M141" s="61"/>
      <c r="N141" s="61"/>
      <c r="O141" s="59"/>
      <c r="P141" s="59"/>
    </row>
    <row r="142" spans="1:16" s="5" customFormat="1" ht="42" x14ac:dyDescent="0.25">
      <c r="A142" s="58"/>
      <c r="B142" s="59"/>
      <c r="C142" s="59"/>
      <c r="D142" s="22" t="s">
        <v>15</v>
      </c>
      <c r="E142" s="35">
        <f t="shared" ref="E142:K142" si="62">E147</f>
        <v>69913.3</v>
      </c>
      <c r="F142" s="35">
        <f t="shared" si="62"/>
        <v>4542.3999999999996</v>
      </c>
      <c r="G142" s="35">
        <f t="shared" si="62"/>
        <v>4439</v>
      </c>
      <c r="H142" s="38">
        <f t="shared" si="62"/>
        <v>4017</v>
      </c>
      <c r="I142" s="47">
        <f t="shared" si="62"/>
        <v>6162.5</v>
      </c>
      <c r="J142" s="36">
        <f t="shared" si="62"/>
        <v>25376.2</v>
      </c>
      <c r="K142" s="36">
        <f t="shared" si="62"/>
        <v>25376.2</v>
      </c>
      <c r="L142" s="60"/>
      <c r="M142" s="61"/>
      <c r="N142" s="61"/>
      <c r="O142" s="59"/>
      <c r="P142" s="59"/>
    </row>
    <row r="143" spans="1:16" s="5" customFormat="1" ht="42" x14ac:dyDescent="0.25">
      <c r="A143" s="58"/>
      <c r="B143" s="59"/>
      <c r="C143" s="59"/>
      <c r="D143" s="22" t="s">
        <v>16</v>
      </c>
      <c r="E143" s="35">
        <f t="shared" ref="E143:K143" si="63">E148</f>
        <v>0</v>
      </c>
      <c r="F143" s="35">
        <f t="shared" si="63"/>
        <v>0</v>
      </c>
      <c r="G143" s="35">
        <f t="shared" si="63"/>
        <v>0</v>
      </c>
      <c r="H143" s="38">
        <f t="shared" si="63"/>
        <v>0</v>
      </c>
      <c r="I143" s="47">
        <f t="shared" si="63"/>
        <v>0</v>
      </c>
      <c r="J143" s="36">
        <f t="shared" si="63"/>
        <v>0</v>
      </c>
      <c r="K143" s="36">
        <f t="shared" si="63"/>
        <v>0</v>
      </c>
      <c r="L143" s="60"/>
      <c r="M143" s="61"/>
      <c r="N143" s="61"/>
      <c r="O143" s="59"/>
      <c r="P143" s="59"/>
    </row>
    <row r="144" spans="1:16" s="5" customFormat="1" ht="51.75" customHeight="1" x14ac:dyDescent="0.25">
      <c r="A144" s="58" t="s">
        <v>93</v>
      </c>
      <c r="B144" s="59" t="s">
        <v>129</v>
      </c>
      <c r="C144" s="59" t="s">
        <v>98</v>
      </c>
      <c r="D144" s="22" t="s">
        <v>12</v>
      </c>
      <c r="E144" s="35">
        <f>E145+E146+E147+E148</f>
        <v>73728.7</v>
      </c>
      <c r="F144" s="35">
        <f t="shared" ref="F144:K144" si="64">SUM(F145:F148)</f>
        <v>4756</v>
      </c>
      <c r="G144" s="35">
        <f t="shared" si="64"/>
        <v>4833.8999999999996</v>
      </c>
      <c r="H144" s="38">
        <f t="shared" si="64"/>
        <v>4228.3999999999996</v>
      </c>
      <c r="I144" s="47">
        <f t="shared" si="64"/>
        <v>6486.8</v>
      </c>
      <c r="J144" s="36">
        <f t="shared" si="64"/>
        <v>26711.8</v>
      </c>
      <c r="K144" s="36">
        <f t="shared" si="64"/>
        <v>26711.8</v>
      </c>
      <c r="L144" s="60" t="s">
        <v>23</v>
      </c>
      <c r="M144" s="61" t="s">
        <v>133</v>
      </c>
      <c r="N144" s="61" t="s">
        <v>44</v>
      </c>
      <c r="O144" s="59" t="s">
        <v>91</v>
      </c>
      <c r="P144" s="59" t="s">
        <v>119</v>
      </c>
    </row>
    <row r="145" spans="1:45" s="5" customFormat="1" ht="126" customHeight="1" x14ac:dyDescent="0.25">
      <c r="A145" s="58"/>
      <c r="B145" s="59"/>
      <c r="C145" s="59"/>
      <c r="D145" s="22" t="s">
        <v>13</v>
      </c>
      <c r="E145" s="35">
        <f>SUM(F145:K145)</f>
        <v>3815.4</v>
      </c>
      <c r="F145" s="35">
        <v>213.6</v>
      </c>
      <c r="G145" s="35">
        <v>394.9</v>
      </c>
      <c r="H145" s="38">
        <v>211.4</v>
      </c>
      <c r="I145" s="47">
        <v>324.3</v>
      </c>
      <c r="J145" s="36">
        <v>1335.6</v>
      </c>
      <c r="K145" s="36">
        <v>1335.6</v>
      </c>
      <c r="L145" s="60"/>
      <c r="M145" s="61"/>
      <c r="N145" s="61"/>
      <c r="O145" s="59"/>
      <c r="P145" s="59"/>
    </row>
    <row r="146" spans="1:45" s="5" customFormat="1" ht="42" x14ac:dyDescent="0.25">
      <c r="A146" s="58"/>
      <c r="B146" s="59"/>
      <c r="C146" s="59"/>
      <c r="D146" s="22" t="s">
        <v>14</v>
      </c>
      <c r="E146" s="35">
        <f>SUM(F146:K146)</f>
        <v>0</v>
      </c>
      <c r="F146" s="35"/>
      <c r="G146" s="35"/>
      <c r="H146" s="38"/>
      <c r="I146" s="37"/>
      <c r="J146" s="37"/>
      <c r="K146" s="37"/>
      <c r="L146" s="60"/>
      <c r="M146" s="61"/>
      <c r="N146" s="61"/>
      <c r="O146" s="59"/>
      <c r="P146" s="59"/>
    </row>
    <row r="147" spans="1:45" s="5" customFormat="1" ht="42" x14ac:dyDescent="0.25">
      <c r="A147" s="58"/>
      <c r="B147" s="59"/>
      <c r="C147" s="59"/>
      <c r="D147" s="22" t="s">
        <v>15</v>
      </c>
      <c r="E147" s="35">
        <f>SUM(F147:K147)</f>
        <v>69913.3</v>
      </c>
      <c r="F147" s="35">
        <v>4542.3999999999996</v>
      </c>
      <c r="G147" s="35">
        <v>4439</v>
      </c>
      <c r="H147" s="38">
        <v>4017</v>
      </c>
      <c r="I147" s="47">
        <v>6162.5</v>
      </c>
      <c r="J147" s="36">
        <v>25376.2</v>
      </c>
      <c r="K147" s="36">
        <v>25376.2</v>
      </c>
      <c r="L147" s="60"/>
      <c r="M147" s="61"/>
      <c r="N147" s="61"/>
      <c r="O147" s="59"/>
      <c r="P147" s="59"/>
    </row>
    <row r="148" spans="1:45" s="5" customFormat="1" ht="53.25" customHeight="1" x14ac:dyDescent="0.25">
      <c r="A148" s="58"/>
      <c r="B148" s="59"/>
      <c r="C148" s="59"/>
      <c r="D148" s="22" t="s">
        <v>16</v>
      </c>
      <c r="E148" s="43">
        <f>SUM(F148:K148)</f>
        <v>0</v>
      </c>
      <c r="F148" s="43"/>
      <c r="G148" s="43"/>
      <c r="H148" s="43"/>
      <c r="I148" s="37"/>
      <c r="J148" s="37"/>
      <c r="K148" s="37"/>
      <c r="L148" s="60"/>
      <c r="M148" s="61"/>
      <c r="N148" s="61"/>
      <c r="O148" s="59"/>
      <c r="P148" s="59"/>
    </row>
    <row r="149" spans="1:45" s="1" customFormat="1" ht="134.25" customHeight="1" x14ac:dyDescent="0.2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</row>
    <row r="150" spans="1:45" s="1" customFormat="1" x14ac:dyDescent="0.25">
      <c r="A150" s="44"/>
      <c r="B150" s="45"/>
      <c r="C150" s="46"/>
      <c r="D150" s="33"/>
      <c r="E150" s="27"/>
      <c r="F150" s="27"/>
      <c r="G150" s="27"/>
      <c r="H150" s="27"/>
      <c r="I150" s="49"/>
      <c r="J150" s="27"/>
      <c r="K150" s="27"/>
      <c r="L150" s="28"/>
      <c r="M150" s="28"/>
      <c r="N150" s="28"/>
      <c r="O150" s="46"/>
      <c r="P150" s="46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</row>
    <row r="151" spans="1:45" s="1" customFormat="1" x14ac:dyDescent="0.25">
      <c r="A151" s="44"/>
      <c r="B151" s="45"/>
      <c r="C151" s="46"/>
      <c r="D151" s="33"/>
      <c r="E151" s="27"/>
      <c r="F151" s="27"/>
      <c r="G151" s="27"/>
      <c r="H151" s="27"/>
      <c r="I151" s="49"/>
      <c r="J151" s="27"/>
      <c r="K151" s="27"/>
      <c r="L151" s="28"/>
      <c r="M151" s="28"/>
      <c r="N151" s="28"/>
      <c r="O151" s="46"/>
      <c r="P151" s="46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</row>
    <row r="152" spans="1:45" s="1" customFormat="1" x14ac:dyDescent="0.25">
      <c r="A152" s="44"/>
      <c r="B152" s="45"/>
      <c r="C152" s="46"/>
      <c r="D152" s="33"/>
      <c r="E152" s="27"/>
      <c r="F152" s="27"/>
      <c r="G152" s="27"/>
      <c r="H152" s="27"/>
      <c r="I152" s="49"/>
      <c r="J152" s="27"/>
      <c r="K152" s="27"/>
      <c r="L152" s="28"/>
      <c r="M152" s="28"/>
      <c r="N152" s="28"/>
      <c r="O152" s="46"/>
      <c r="P152" s="46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</row>
    <row r="153" spans="1:45" s="1" customFormat="1" x14ac:dyDescent="0.25">
      <c r="A153" s="44"/>
      <c r="B153" s="45"/>
      <c r="C153" s="46"/>
      <c r="D153" s="33"/>
      <c r="E153" s="27"/>
      <c r="F153" s="27"/>
      <c r="G153" s="27"/>
      <c r="H153" s="27"/>
      <c r="I153" s="49"/>
      <c r="J153" s="27"/>
      <c r="K153" s="27"/>
      <c r="L153" s="28"/>
      <c r="M153" s="28"/>
      <c r="N153" s="28"/>
      <c r="O153" s="46"/>
      <c r="P153" s="46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</row>
    <row r="168" spans="3:3" x14ac:dyDescent="0.25">
      <c r="C168" s="23"/>
    </row>
  </sheetData>
  <sheetProtection formatRows="0"/>
  <mergeCells count="254">
    <mergeCell ref="A149:Q149"/>
    <mergeCell ref="B89:B93"/>
    <mergeCell ref="C84:C88"/>
    <mergeCell ref="C89:C93"/>
    <mergeCell ref="O84:O88"/>
    <mergeCell ref="P84:P88"/>
    <mergeCell ref="N84:N88"/>
    <mergeCell ref="M84:M88"/>
    <mergeCell ref="L84:L88"/>
    <mergeCell ref="L89:L93"/>
    <mergeCell ref="M89:M93"/>
    <mergeCell ref="N89:N93"/>
    <mergeCell ref="O89:O93"/>
    <mergeCell ref="P89:P93"/>
    <mergeCell ref="P94:P98"/>
    <mergeCell ref="M94:M98"/>
    <mergeCell ref="A84:A88"/>
    <mergeCell ref="A89:A93"/>
    <mergeCell ref="B84:B88"/>
    <mergeCell ref="A99:A103"/>
    <mergeCell ref="A104:A108"/>
    <mergeCell ref="B104:B108"/>
    <mergeCell ref="C104:C108"/>
    <mergeCell ref="L104:L108"/>
    <mergeCell ref="B3:O4"/>
    <mergeCell ref="M2:O2"/>
    <mergeCell ref="A114:A118"/>
    <mergeCell ref="B114:B118"/>
    <mergeCell ref="C114:C118"/>
    <mergeCell ref="L114:L118"/>
    <mergeCell ref="M114:M118"/>
    <mergeCell ref="N114:N118"/>
    <mergeCell ref="O104:O108"/>
    <mergeCell ref="C94:C98"/>
    <mergeCell ref="N94:N98"/>
    <mergeCell ref="O94:O98"/>
    <mergeCell ref="A19:A23"/>
    <mergeCell ref="B19:B23"/>
    <mergeCell ref="C19:C23"/>
    <mergeCell ref="L19:L23"/>
    <mergeCell ref="M19:M23"/>
    <mergeCell ref="N19:N23"/>
    <mergeCell ref="O39:O43"/>
    <mergeCell ref="M44:M48"/>
    <mergeCell ref="N44:N48"/>
    <mergeCell ref="A94:A98"/>
    <mergeCell ref="B94:B98"/>
    <mergeCell ref="L94:L98"/>
    <mergeCell ref="A34:A38"/>
    <mergeCell ref="A69:A73"/>
    <mergeCell ref="P24:P28"/>
    <mergeCell ref="P29:P33"/>
    <mergeCell ref="A24:A28"/>
    <mergeCell ref="B24:B28"/>
    <mergeCell ref="C24:C28"/>
    <mergeCell ref="L24:L28"/>
    <mergeCell ref="M24:M28"/>
    <mergeCell ref="B69:B73"/>
    <mergeCell ref="C69:C73"/>
    <mergeCell ref="L69:L73"/>
    <mergeCell ref="M69:M73"/>
    <mergeCell ref="N69:N73"/>
    <mergeCell ref="O69:O73"/>
    <mergeCell ref="P69:P73"/>
    <mergeCell ref="A64:A68"/>
    <mergeCell ref="B64:B68"/>
    <mergeCell ref="C64:C68"/>
    <mergeCell ref="L64:L68"/>
    <mergeCell ref="M64:M68"/>
    <mergeCell ref="N64:N68"/>
    <mergeCell ref="O64:O68"/>
    <mergeCell ref="P64:P68"/>
    <mergeCell ref="R30:R34"/>
    <mergeCell ref="N39:N43"/>
    <mergeCell ref="M39:M43"/>
    <mergeCell ref="L39:L43"/>
    <mergeCell ref="C39:C43"/>
    <mergeCell ref="B39:B43"/>
    <mergeCell ref="A39:A43"/>
    <mergeCell ref="B59:B63"/>
    <mergeCell ref="C59:C63"/>
    <mergeCell ref="L59:L63"/>
    <mergeCell ref="M59:M63"/>
    <mergeCell ref="N59:N63"/>
    <mergeCell ref="O54:O58"/>
    <mergeCell ref="P54:P58"/>
    <mergeCell ref="P39:P43"/>
    <mergeCell ref="B44:B48"/>
    <mergeCell ref="C44:C48"/>
    <mergeCell ref="A29:A33"/>
    <mergeCell ref="B29:B33"/>
    <mergeCell ref="C29:C33"/>
    <mergeCell ref="L29:L33"/>
    <mergeCell ref="M29:M33"/>
    <mergeCell ref="N29:N33"/>
    <mergeCell ref="O29:O33"/>
    <mergeCell ref="M104:M108"/>
    <mergeCell ref="N104:N108"/>
    <mergeCell ref="P104:P108"/>
    <mergeCell ref="O114:O118"/>
    <mergeCell ref="P114:P118"/>
    <mergeCell ref="B99:B103"/>
    <mergeCell ref="C99:C103"/>
    <mergeCell ref="L99:L103"/>
    <mergeCell ref="M99:M103"/>
    <mergeCell ref="N99:N103"/>
    <mergeCell ref="O99:O103"/>
    <mergeCell ref="P99:P103"/>
    <mergeCell ref="A124:A128"/>
    <mergeCell ref="B124:B128"/>
    <mergeCell ref="C124:C128"/>
    <mergeCell ref="L124:L128"/>
    <mergeCell ref="M124:M128"/>
    <mergeCell ref="N124:N128"/>
    <mergeCell ref="O124:O128"/>
    <mergeCell ref="P124:P128"/>
    <mergeCell ref="A109:A113"/>
    <mergeCell ref="B109:B113"/>
    <mergeCell ref="C109:C113"/>
    <mergeCell ref="L109:L113"/>
    <mergeCell ref="M109:M113"/>
    <mergeCell ref="N109:N113"/>
    <mergeCell ref="O109:O113"/>
    <mergeCell ref="P109:P113"/>
    <mergeCell ref="A119:A123"/>
    <mergeCell ref="B119:B123"/>
    <mergeCell ref="C119:C123"/>
    <mergeCell ref="L119:L123"/>
    <mergeCell ref="M119:M123"/>
    <mergeCell ref="N119:N123"/>
    <mergeCell ref="O119:O123"/>
    <mergeCell ref="P119:P123"/>
    <mergeCell ref="A5:A7"/>
    <mergeCell ref="M5:M7"/>
    <mergeCell ref="N5:N7"/>
    <mergeCell ref="C13:D13"/>
    <mergeCell ref="A14:A18"/>
    <mergeCell ref="B14:B18"/>
    <mergeCell ref="L9:L13"/>
    <mergeCell ref="M9:M13"/>
    <mergeCell ref="N9:N13"/>
    <mergeCell ref="A9:A13"/>
    <mergeCell ref="B5:B7"/>
    <mergeCell ref="M14:M18"/>
    <mergeCell ref="N14:N18"/>
    <mergeCell ref="P74:P78"/>
    <mergeCell ref="O5:O7"/>
    <mergeCell ref="P5:P7"/>
    <mergeCell ref="C10:D10"/>
    <mergeCell ref="C9:D9"/>
    <mergeCell ref="F6:K6"/>
    <mergeCell ref="E6:E7"/>
    <mergeCell ref="E5:K5"/>
    <mergeCell ref="L5:L7"/>
    <mergeCell ref="D5:D7"/>
    <mergeCell ref="C5:C7"/>
    <mergeCell ref="O9:O13"/>
    <mergeCell ref="P9:P13"/>
    <mergeCell ref="C11:D11"/>
    <mergeCell ref="C12:D12"/>
    <mergeCell ref="AE9:AE13"/>
    <mergeCell ref="AF9:AF13"/>
    <mergeCell ref="AG9:AG13"/>
    <mergeCell ref="AP9:AP13"/>
    <mergeCell ref="AQ9:AQ13"/>
    <mergeCell ref="AR9:AR13"/>
    <mergeCell ref="AS9:AS13"/>
    <mergeCell ref="AT9:AT13"/>
    <mergeCell ref="B34:B38"/>
    <mergeCell ref="C34:C38"/>
    <mergeCell ref="L34:L38"/>
    <mergeCell ref="M34:M38"/>
    <mergeCell ref="N34:N38"/>
    <mergeCell ref="O34:O38"/>
    <mergeCell ref="P34:P38"/>
    <mergeCell ref="B9:B13"/>
    <mergeCell ref="O14:O18"/>
    <mergeCell ref="P14:P18"/>
    <mergeCell ref="O19:O23"/>
    <mergeCell ref="P19:P23"/>
    <mergeCell ref="O24:O28"/>
    <mergeCell ref="N24:N28"/>
    <mergeCell ref="C14:C18"/>
    <mergeCell ref="L14:L18"/>
    <mergeCell ref="R45:R59"/>
    <mergeCell ref="A49:A53"/>
    <mergeCell ref="B49:B53"/>
    <mergeCell ref="C49:C53"/>
    <mergeCell ref="L49:L53"/>
    <mergeCell ref="M49:M53"/>
    <mergeCell ref="N49:N53"/>
    <mergeCell ref="O49:O53"/>
    <mergeCell ref="P49:P53"/>
    <mergeCell ref="A54:A58"/>
    <mergeCell ref="B54:B58"/>
    <mergeCell ref="C54:C58"/>
    <mergeCell ref="L54:L58"/>
    <mergeCell ref="M54:M58"/>
    <mergeCell ref="N54:N58"/>
    <mergeCell ref="A44:A48"/>
    <mergeCell ref="A59:A63"/>
    <mergeCell ref="P44:P48"/>
    <mergeCell ref="O59:O63"/>
    <mergeCell ref="P59:P63"/>
    <mergeCell ref="L44:L48"/>
    <mergeCell ref="O44:O48"/>
    <mergeCell ref="A144:A148"/>
    <mergeCell ref="B144:B148"/>
    <mergeCell ref="C144:C148"/>
    <mergeCell ref="L144:L148"/>
    <mergeCell ref="M144:M148"/>
    <mergeCell ref="N144:N148"/>
    <mergeCell ref="O144:O148"/>
    <mergeCell ref="P144:P148"/>
    <mergeCell ref="A129:A133"/>
    <mergeCell ref="B129:B133"/>
    <mergeCell ref="C129:C133"/>
    <mergeCell ref="L129:L133"/>
    <mergeCell ref="M129:M133"/>
    <mergeCell ref="N129:N133"/>
    <mergeCell ref="O129:O133"/>
    <mergeCell ref="P129:P133"/>
    <mergeCell ref="A134:A138"/>
    <mergeCell ref="B134:B138"/>
    <mergeCell ref="C134:C138"/>
    <mergeCell ref="L134:L138"/>
    <mergeCell ref="M134:M138"/>
    <mergeCell ref="N134:N138"/>
    <mergeCell ref="O134:O138"/>
    <mergeCell ref="P134:P138"/>
    <mergeCell ref="M1:O1"/>
    <mergeCell ref="A139:A143"/>
    <mergeCell ref="B139:B143"/>
    <mergeCell ref="C139:C143"/>
    <mergeCell ref="L139:L143"/>
    <mergeCell ref="M139:M143"/>
    <mergeCell ref="N139:N143"/>
    <mergeCell ref="O139:O143"/>
    <mergeCell ref="P139:P143"/>
    <mergeCell ref="A79:A83"/>
    <mergeCell ref="B79:B83"/>
    <mergeCell ref="C79:C83"/>
    <mergeCell ref="L79:L83"/>
    <mergeCell ref="M79:M83"/>
    <mergeCell ref="N79:N83"/>
    <mergeCell ref="O79:O83"/>
    <mergeCell ref="P79:P83"/>
    <mergeCell ref="A74:A78"/>
    <mergeCell ref="B74:B78"/>
    <mergeCell ref="C74:C78"/>
    <mergeCell ref="L74:L78"/>
    <mergeCell ref="M74:M78"/>
    <mergeCell ref="N74:N78"/>
    <mergeCell ref="O74:O78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headerFoot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 Дмитрий Владиленович</dc:creator>
  <cp:lastModifiedBy>SportKom-2</cp:lastModifiedBy>
  <cp:lastPrinted>2023-01-16T10:16:38Z</cp:lastPrinted>
  <dcterms:created xsi:type="dcterms:W3CDTF">2018-07-19T09:26:23Z</dcterms:created>
  <dcterms:modified xsi:type="dcterms:W3CDTF">2023-01-16T10:19:38Z</dcterms:modified>
</cp:coreProperties>
</file>